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.9대선\"/>
    </mc:Choice>
  </mc:AlternateContent>
  <bookViews>
    <workbookView xWindow="0" yWindow="0" windowWidth="23040" windowHeight="8760"/>
  </bookViews>
  <sheets>
    <sheet name="서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9" i="1" l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N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S158" i="1"/>
  <c r="S160" i="1" s="1"/>
  <c r="R158" i="1"/>
  <c r="R160" i="1" s="1"/>
  <c r="Q158" i="1"/>
  <c r="Q160" i="1" s="1"/>
  <c r="P158" i="1"/>
  <c r="P160" i="1" s="1"/>
  <c r="O158" i="1"/>
  <c r="O160" i="1" s="1"/>
  <c r="N158" i="1"/>
  <c r="M158" i="1"/>
  <c r="M160" i="1" s="1"/>
  <c r="L158" i="1"/>
  <c r="L160" i="1" s="1"/>
  <c r="K158" i="1"/>
  <c r="K160" i="1" s="1"/>
  <c r="J158" i="1"/>
  <c r="J160" i="1" s="1"/>
  <c r="I158" i="1"/>
  <c r="I160" i="1" s="1"/>
  <c r="H158" i="1"/>
  <c r="H160" i="1" s="1"/>
  <c r="G158" i="1"/>
  <c r="G160" i="1" s="1"/>
  <c r="F158" i="1"/>
  <c r="F160" i="1" s="1"/>
  <c r="AD158" i="1" s="1"/>
  <c r="E158" i="1"/>
  <c r="E160" i="1" s="1"/>
  <c r="AA158" i="1" s="1"/>
  <c r="D158" i="1"/>
  <c r="D160" i="1" s="1"/>
  <c r="C158" i="1"/>
  <c r="C160" i="1" s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S144" i="1"/>
  <c r="G144" i="1"/>
  <c r="C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S142" i="1"/>
  <c r="R142" i="1"/>
  <c r="R144" i="1" s="1"/>
  <c r="Q142" i="1"/>
  <c r="Q144" i="1" s="1"/>
  <c r="P142" i="1"/>
  <c r="O142" i="1"/>
  <c r="O144" i="1" s="1"/>
  <c r="N142" i="1"/>
  <c r="N144" i="1" s="1"/>
  <c r="M142" i="1"/>
  <c r="M144" i="1" s="1"/>
  <c r="L142" i="1"/>
  <c r="K142" i="1"/>
  <c r="K144" i="1" s="1"/>
  <c r="J142" i="1"/>
  <c r="J144" i="1" s="1"/>
  <c r="I142" i="1"/>
  <c r="I144" i="1" s="1"/>
  <c r="H142" i="1"/>
  <c r="G142" i="1"/>
  <c r="F142" i="1"/>
  <c r="F144" i="1" s="1"/>
  <c r="AD142" i="1" s="1"/>
  <c r="E142" i="1"/>
  <c r="E144" i="1" s="1"/>
  <c r="AA142" i="1" s="1"/>
  <c r="D142" i="1"/>
  <c r="C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P128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S126" i="1"/>
  <c r="S128" i="1" s="1"/>
  <c r="R126" i="1"/>
  <c r="R128" i="1" s="1"/>
  <c r="Q126" i="1"/>
  <c r="Q128" i="1" s="1"/>
  <c r="P126" i="1"/>
  <c r="O126" i="1"/>
  <c r="O128" i="1" s="1"/>
  <c r="N126" i="1"/>
  <c r="N128" i="1" s="1"/>
  <c r="M126" i="1"/>
  <c r="M128" i="1" s="1"/>
  <c r="L126" i="1"/>
  <c r="L128" i="1" s="1"/>
  <c r="K126" i="1"/>
  <c r="K128" i="1" s="1"/>
  <c r="J126" i="1"/>
  <c r="J128" i="1" s="1"/>
  <c r="I126" i="1"/>
  <c r="I128" i="1" s="1"/>
  <c r="H126" i="1"/>
  <c r="H128" i="1" s="1"/>
  <c r="G126" i="1"/>
  <c r="G128" i="1" s="1"/>
  <c r="F126" i="1"/>
  <c r="F128" i="1" s="1"/>
  <c r="AD126" i="1" s="1"/>
  <c r="E126" i="1"/>
  <c r="E128" i="1" s="1"/>
  <c r="AA126" i="1" s="1"/>
  <c r="D126" i="1"/>
  <c r="D128" i="1" s="1"/>
  <c r="C126" i="1"/>
  <c r="C128" i="1" s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R109" i="1"/>
  <c r="N109" i="1"/>
  <c r="F109" i="1"/>
  <c r="AD107" i="1" s="1"/>
  <c r="S108" i="1"/>
  <c r="S10" i="1" s="1"/>
  <c r="S7" i="1" s="1"/>
  <c r="R108" i="1"/>
  <c r="Q108" i="1"/>
  <c r="P108" i="1"/>
  <c r="O108" i="1"/>
  <c r="O10" i="1" s="1"/>
  <c r="O7" i="1" s="1"/>
  <c r="N108" i="1"/>
  <c r="M108" i="1"/>
  <c r="L108" i="1"/>
  <c r="K108" i="1"/>
  <c r="K10" i="1" s="1"/>
  <c r="K7" i="1" s="1"/>
  <c r="J108" i="1"/>
  <c r="I108" i="1"/>
  <c r="H108" i="1"/>
  <c r="G108" i="1"/>
  <c r="G10" i="1" s="1"/>
  <c r="G7" i="1" s="1"/>
  <c r="F108" i="1"/>
  <c r="E108" i="1"/>
  <c r="D108" i="1"/>
  <c r="C108" i="1"/>
  <c r="C10" i="1" s="1"/>
  <c r="C7" i="1" s="1"/>
  <c r="S107" i="1"/>
  <c r="R107" i="1"/>
  <c r="Q107" i="1"/>
  <c r="Q109" i="1" s="1"/>
  <c r="P107" i="1"/>
  <c r="P109" i="1" s="1"/>
  <c r="O107" i="1"/>
  <c r="N107" i="1"/>
  <c r="M107" i="1"/>
  <c r="M109" i="1" s="1"/>
  <c r="L107" i="1"/>
  <c r="L109" i="1" s="1"/>
  <c r="K107" i="1"/>
  <c r="J107" i="1"/>
  <c r="J109" i="1" s="1"/>
  <c r="I107" i="1"/>
  <c r="I109" i="1" s="1"/>
  <c r="H107" i="1"/>
  <c r="H109" i="1" s="1"/>
  <c r="G107" i="1"/>
  <c r="F107" i="1"/>
  <c r="E107" i="1"/>
  <c r="E109" i="1" s="1"/>
  <c r="AA107" i="1" s="1"/>
  <c r="D107" i="1"/>
  <c r="D109" i="1" s="1"/>
  <c r="C107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S88" i="1"/>
  <c r="S90" i="1" s="1"/>
  <c r="R88" i="1"/>
  <c r="R90" i="1" s="1"/>
  <c r="Q88" i="1"/>
  <c r="P88" i="1"/>
  <c r="P90" i="1" s="1"/>
  <c r="O88" i="1"/>
  <c r="O90" i="1" s="1"/>
  <c r="N88" i="1"/>
  <c r="N90" i="1" s="1"/>
  <c r="M88" i="1"/>
  <c r="L88" i="1"/>
  <c r="L90" i="1" s="1"/>
  <c r="K88" i="1"/>
  <c r="K90" i="1" s="1"/>
  <c r="J88" i="1"/>
  <c r="J90" i="1" s="1"/>
  <c r="I88" i="1"/>
  <c r="H88" i="1"/>
  <c r="H90" i="1" s="1"/>
  <c r="G88" i="1"/>
  <c r="G90" i="1" s="1"/>
  <c r="F88" i="1"/>
  <c r="F90" i="1" s="1"/>
  <c r="AD88" i="1" s="1"/>
  <c r="E88" i="1"/>
  <c r="D88" i="1"/>
  <c r="D90" i="1" s="1"/>
  <c r="C88" i="1"/>
  <c r="C90" i="1" s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P77" i="1"/>
  <c r="D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S75" i="1"/>
  <c r="S77" i="1" s="1"/>
  <c r="R75" i="1"/>
  <c r="R77" i="1" s="1"/>
  <c r="Q75" i="1"/>
  <c r="Q77" i="1" s="1"/>
  <c r="P75" i="1"/>
  <c r="O75" i="1"/>
  <c r="O77" i="1" s="1"/>
  <c r="N75" i="1"/>
  <c r="N77" i="1" s="1"/>
  <c r="M75" i="1"/>
  <c r="M77" i="1" s="1"/>
  <c r="L75" i="1"/>
  <c r="L77" i="1" s="1"/>
  <c r="K75" i="1"/>
  <c r="K77" i="1" s="1"/>
  <c r="J75" i="1"/>
  <c r="J77" i="1" s="1"/>
  <c r="I75" i="1"/>
  <c r="I77" i="1" s="1"/>
  <c r="H75" i="1"/>
  <c r="H77" i="1" s="1"/>
  <c r="G75" i="1"/>
  <c r="G77" i="1" s="1"/>
  <c r="F75" i="1"/>
  <c r="F77" i="1" s="1"/>
  <c r="AD75" i="1" s="1"/>
  <c r="E75" i="1"/>
  <c r="E77" i="1" s="1"/>
  <c r="AA75" i="1" s="1"/>
  <c r="D75" i="1"/>
  <c r="C75" i="1"/>
  <c r="C77" i="1" s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S50" i="1"/>
  <c r="S52" i="1" s="1"/>
  <c r="R50" i="1"/>
  <c r="R52" i="1" s="1"/>
  <c r="Q50" i="1"/>
  <c r="P50" i="1"/>
  <c r="P52" i="1" s="1"/>
  <c r="O50" i="1"/>
  <c r="O52" i="1" s="1"/>
  <c r="N50" i="1"/>
  <c r="N52" i="1" s="1"/>
  <c r="M50" i="1"/>
  <c r="L50" i="1"/>
  <c r="L9" i="1" s="1"/>
  <c r="L6" i="1" s="1"/>
  <c r="K50" i="1"/>
  <c r="K52" i="1" s="1"/>
  <c r="J50" i="1"/>
  <c r="J52" i="1" s="1"/>
  <c r="I50" i="1"/>
  <c r="H50" i="1"/>
  <c r="H52" i="1" s="1"/>
  <c r="G50" i="1"/>
  <c r="G52" i="1" s="1"/>
  <c r="F50" i="1"/>
  <c r="F52" i="1" s="1"/>
  <c r="AD50" i="1" s="1"/>
  <c r="E50" i="1"/>
  <c r="D50" i="1"/>
  <c r="D9" i="1" s="1"/>
  <c r="D6" i="1" s="1"/>
  <c r="C50" i="1"/>
  <c r="C52" i="1" s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N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S43" i="1"/>
  <c r="S45" i="1" s="1"/>
  <c r="R43" i="1"/>
  <c r="R45" i="1" s="1"/>
  <c r="R11" i="1" s="1"/>
  <c r="R8" i="1" s="1"/>
  <c r="Q43" i="1"/>
  <c r="Q45" i="1" s="1"/>
  <c r="P43" i="1"/>
  <c r="P45" i="1" s="1"/>
  <c r="O43" i="1"/>
  <c r="O45" i="1" s="1"/>
  <c r="N43" i="1"/>
  <c r="M43" i="1"/>
  <c r="M45" i="1" s="1"/>
  <c r="L43" i="1"/>
  <c r="L45" i="1" s="1"/>
  <c r="K43" i="1"/>
  <c r="K45" i="1" s="1"/>
  <c r="J43" i="1"/>
  <c r="J45" i="1" s="1"/>
  <c r="I43" i="1"/>
  <c r="I45" i="1" s="1"/>
  <c r="H43" i="1"/>
  <c r="H45" i="1" s="1"/>
  <c r="G43" i="1"/>
  <c r="G45" i="1" s="1"/>
  <c r="F43" i="1"/>
  <c r="F45" i="1" s="1"/>
  <c r="AC43" i="1" s="1"/>
  <c r="AC6" i="1" s="1"/>
  <c r="E43" i="1"/>
  <c r="E45" i="1" s="1"/>
  <c r="AA43" i="1" s="1"/>
  <c r="D43" i="1"/>
  <c r="D45" i="1" s="1"/>
  <c r="C43" i="1"/>
  <c r="C45" i="1" s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E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AD21" i="1" s="1"/>
  <c r="AD6" i="1" s="1"/>
  <c r="E27" i="1"/>
  <c r="D27" i="1"/>
  <c r="C27" i="1"/>
  <c r="S23" i="1"/>
  <c r="O23" i="1"/>
  <c r="K23" i="1"/>
  <c r="G23" i="1"/>
  <c r="C23" i="1"/>
  <c r="S22" i="1"/>
  <c r="R22" i="1"/>
  <c r="Q22" i="1"/>
  <c r="P22" i="1"/>
  <c r="P10" i="1" s="1"/>
  <c r="P7" i="1" s="1"/>
  <c r="O22" i="1"/>
  <c r="N22" i="1"/>
  <c r="M22" i="1"/>
  <c r="L22" i="1"/>
  <c r="L10" i="1" s="1"/>
  <c r="L7" i="1" s="1"/>
  <c r="K22" i="1"/>
  <c r="J22" i="1"/>
  <c r="I22" i="1"/>
  <c r="H22" i="1"/>
  <c r="H10" i="1" s="1"/>
  <c r="H7" i="1" s="1"/>
  <c r="G22" i="1"/>
  <c r="F22" i="1"/>
  <c r="E22" i="1"/>
  <c r="E10" i="1" s="1"/>
  <c r="D22" i="1"/>
  <c r="D10" i="1" s="1"/>
  <c r="D7" i="1" s="1"/>
  <c r="C22" i="1"/>
  <c r="S21" i="1"/>
  <c r="R21" i="1"/>
  <c r="R23" i="1" s="1"/>
  <c r="Q21" i="1"/>
  <c r="P21" i="1"/>
  <c r="O21" i="1"/>
  <c r="N21" i="1"/>
  <c r="N23" i="1" s="1"/>
  <c r="N11" i="1" s="1"/>
  <c r="N8" i="1" s="1"/>
  <c r="M21" i="1"/>
  <c r="L21" i="1"/>
  <c r="L23" i="1" s="1"/>
  <c r="K21" i="1"/>
  <c r="J21" i="1"/>
  <c r="J23" i="1" s="1"/>
  <c r="I21" i="1"/>
  <c r="H21" i="1"/>
  <c r="G21" i="1"/>
  <c r="F21" i="1"/>
  <c r="F23" i="1" s="1"/>
  <c r="E21" i="1"/>
  <c r="D21" i="1"/>
  <c r="D23" i="1" s="1"/>
  <c r="C21" i="1"/>
  <c r="S14" i="1"/>
  <c r="R14" i="1"/>
  <c r="O14" i="1"/>
  <c r="N14" i="1"/>
  <c r="K14" i="1"/>
  <c r="J14" i="1"/>
  <c r="I14" i="1"/>
  <c r="G14" i="1"/>
  <c r="F14" i="1"/>
  <c r="E14" i="1"/>
  <c r="AA13" i="1" s="1"/>
  <c r="C14" i="1"/>
  <c r="AD13" i="1"/>
  <c r="S12" i="1"/>
  <c r="R12" i="1"/>
  <c r="Q12" i="1"/>
  <c r="Q14" i="1" s="1"/>
  <c r="P12" i="1"/>
  <c r="P14" i="1" s="1"/>
  <c r="O12" i="1"/>
  <c r="N12" i="1"/>
  <c r="M12" i="1"/>
  <c r="M14" i="1" s="1"/>
  <c r="L12" i="1"/>
  <c r="L14" i="1" s="1"/>
  <c r="K12" i="1"/>
  <c r="J12" i="1"/>
  <c r="I12" i="1"/>
  <c r="H12" i="1"/>
  <c r="H14" i="1" s="1"/>
  <c r="G12" i="1"/>
  <c r="F12" i="1"/>
  <c r="E12" i="1"/>
  <c r="D12" i="1"/>
  <c r="D14" i="1" s="1"/>
  <c r="C12" i="1"/>
  <c r="R10" i="1"/>
  <c r="N10" i="1"/>
  <c r="N7" i="1" s="1"/>
  <c r="J10" i="1"/>
  <c r="F10" i="1"/>
  <c r="F7" i="1" s="1"/>
  <c r="S9" i="1"/>
  <c r="O9" i="1"/>
  <c r="O6" i="1" s="1"/>
  <c r="K9" i="1"/>
  <c r="G9" i="1"/>
  <c r="C9" i="1"/>
  <c r="R7" i="1"/>
  <c r="J7" i="1"/>
  <c r="E7" i="1"/>
  <c r="AB6" i="1"/>
  <c r="Z6" i="1"/>
  <c r="Y6" i="1"/>
  <c r="X6" i="1"/>
  <c r="W6" i="1"/>
  <c r="V6" i="1"/>
  <c r="U6" i="1"/>
  <c r="T6" i="1"/>
  <c r="S6" i="1"/>
  <c r="K6" i="1"/>
  <c r="G6" i="1"/>
  <c r="C6" i="1"/>
  <c r="J11" i="1" l="1"/>
  <c r="J8" i="1" s="1"/>
  <c r="F11" i="1"/>
  <c r="F8" i="1" s="1"/>
  <c r="H9" i="1"/>
  <c r="H6" i="1" s="1"/>
  <c r="P9" i="1"/>
  <c r="P6" i="1" s="1"/>
  <c r="I10" i="1"/>
  <c r="I7" i="1" s="1"/>
  <c r="M10" i="1"/>
  <c r="M7" i="1" s="1"/>
  <c r="Q10" i="1"/>
  <c r="Q7" i="1" s="1"/>
  <c r="E52" i="1"/>
  <c r="AA50" i="1" s="1"/>
  <c r="I52" i="1"/>
  <c r="M52" i="1"/>
  <c r="Q52" i="1"/>
  <c r="E90" i="1"/>
  <c r="AA88" i="1" s="1"/>
  <c r="I90" i="1"/>
  <c r="M90" i="1"/>
  <c r="Q90" i="1"/>
  <c r="C11" i="1"/>
  <c r="C8" i="1" s="1"/>
  <c r="E9" i="1"/>
  <c r="E6" i="1" s="1"/>
  <c r="E23" i="1"/>
  <c r="I23" i="1"/>
  <c r="I11" i="1" s="1"/>
  <c r="I8" i="1" s="1"/>
  <c r="I9" i="1"/>
  <c r="I6" i="1" s="1"/>
  <c r="M23" i="1"/>
  <c r="M11" i="1" s="1"/>
  <c r="M8" i="1" s="1"/>
  <c r="M9" i="1"/>
  <c r="M6" i="1" s="1"/>
  <c r="Q9" i="1"/>
  <c r="Q6" i="1" s="1"/>
  <c r="Q23" i="1"/>
  <c r="O11" i="1"/>
  <c r="O8" i="1" s="1"/>
  <c r="D52" i="1"/>
  <c r="D11" i="1" s="1"/>
  <c r="D8" i="1" s="1"/>
  <c r="D144" i="1"/>
  <c r="H144" i="1"/>
  <c r="L144" i="1"/>
  <c r="P144" i="1"/>
  <c r="L52" i="1"/>
  <c r="L11" i="1" s="1"/>
  <c r="L8" i="1" s="1"/>
  <c r="H23" i="1"/>
  <c r="H11" i="1" s="1"/>
  <c r="H8" i="1" s="1"/>
  <c r="P23" i="1"/>
  <c r="P11" i="1" s="1"/>
  <c r="P8" i="1" s="1"/>
  <c r="AE29" i="1"/>
  <c r="C109" i="1"/>
  <c r="AF21" i="1" s="1"/>
  <c r="G109" i="1"/>
  <c r="G11" i="1" s="1"/>
  <c r="G8" i="1" s="1"/>
  <c r="K109" i="1"/>
  <c r="K11" i="1" s="1"/>
  <c r="K8" i="1" s="1"/>
  <c r="O109" i="1"/>
  <c r="S109" i="1"/>
  <c r="S11" i="1" s="1"/>
  <c r="S8" i="1" s="1"/>
  <c r="F9" i="1"/>
  <c r="F6" i="1" s="1"/>
  <c r="J9" i="1"/>
  <c r="J6" i="1" s="1"/>
  <c r="N9" i="1"/>
  <c r="N6" i="1" s="1"/>
  <c r="R9" i="1"/>
  <c r="R6" i="1" s="1"/>
  <c r="AA21" i="1" l="1"/>
  <c r="AA6" i="1" s="1"/>
  <c r="E11" i="1"/>
  <c r="E8" i="1" s="1"/>
  <c r="Q11" i="1"/>
  <c r="Q8" i="1" s="1"/>
</calcChain>
</file>

<file path=xl/sharedStrings.xml><?xml version="1.0" encoding="utf-8"?>
<sst xmlns="http://schemas.openxmlformats.org/spreadsheetml/2006/main" count="290" uniqueCount="114">
  <si>
    <t>읍면동명</t>
  </si>
  <si>
    <t>투표구명</t>
  </si>
  <si>
    <t>선거인수</t>
  </si>
  <si>
    <t>투표수</t>
  </si>
  <si>
    <t>이재명</t>
    <phoneticPr fontId="3" type="noConversion"/>
  </si>
  <si>
    <t>윤석열</t>
    <phoneticPr fontId="3" type="noConversion"/>
  </si>
  <si>
    <t>무효</t>
  </si>
  <si>
    <t>기권수</t>
  </si>
  <si>
    <t>사전</t>
    <phoneticPr fontId="3" type="noConversion"/>
  </si>
  <si>
    <t>당일</t>
    <phoneticPr fontId="3" type="noConversion"/>
  </si>
  <si>
    <t>일치</t>
    <phoneticPr fontId="3" type="noConversion"/>
  </si>
  <si>
    <t>불일치</t>
    <phoneticPr fontId="3" type="noConversion"/>
  </si>
  <si>
    <t>국회 -</t>
    <phoneticPr fontId="3" type="noConversion"/>
  </si>
  <si>
    <t>대통령 +</t>
    <phoneticPr fontId="3" type="noConversion"/>
  </si>
  <si>
    <t>이재명+</t>
    <phoneticPr fontId="3" type="noConversion"/>
  </si>
  <si>
    <t>이재명-</t>
    <phoneticPr fontId="3" type="noConversion"/>
  </si>
  <si>
    <t>윤석열+</t>
    <phoneticPr fontId="3" type="noConversion"/>
  </si>
  <si>
    <t>윤석열-</t>
    <phoneticPr fontId="3" type="noConversion"/>
  </si>
  <si>
    <t>정의당</t>
  </si>
  <si>
    <t>기본소득당</t>
  </si>
  <si>
    <t>국가혁명당</t>
  </si>
  <si>
    <t>노동당</t>
  </si>
  <si>
    <t>새누리당</t>
  </si>
  <si>
    <t>신자유민주연합</t>
  </si>
  <si>
    <t>우리공화당</t>
  </si>
  <si>
    <t>진보당</t>
  </si>
  <si>
    <t>통일한국당</t>
  </si>
  <si>
    <t>한류연합당</t>
  </si>
  <si>
    <t>계</t>
  </si>
  <si>
    <t>투표소</t>
    <phoneticPr fontId="3" type="noConversion"/>
  </si>
  <si>
    <t>선거인수</t>
    <phoneticPr fontId="3" type="noConversion"/>
  </si>
  <si>
    <t>투표인수</t>
    <phoneticPr fontId="3" type="noConversion"/>
  </si>
  <si>
    <t>윤석열-최재형</t>
    <phoneticPr fontId="3" type="noConversion"/>
  </si>
  <si>
    <t>심상정</t>
  </si>
  <si>
    <t>오준호</t>
  </si>
  <si>
    <t>허경영</t>
  </si>
  <si>
    <t>이백윤</t>
  </si>
  <si>
    <t>옥은호</t>
  </si>
  <si>
    <t>김경재</t>
  </si>
  <si>
    <t>조원진</t>
  </si>
  <si>
    <t>김재연</t>
  </si>
  <si>
    <t>이경희</t>
  </si>
  <si>
    <t>김민찬</t>
  </si>
  <si>
    <t>더불어민주당</t>
  </si>
  <si>
    <t>국민의힘</t>
  </si>
  <si>
    <t>국민혁명당</t>
  </si>
  <si>
    <t>무소속</t>
  </si>
  <si>
    <t>이정근</t>
  </si>
  <si>
    <t>조은희</t>
  </si>
  <si>
    <t>구주와</t>
  </si>
  <si>
    <t>김소연</t>
  </si>
  <si>
    <t>송자호</t>
  </si>
  <si>
    <t>합계</t>
  </si>
  <si>
    <t>대통령</t>
    <phoneticPr fontId="3" type="noConversion"/>
  </si>
  <si>
    <t>국회의원</t>
    <phoneticPr fontId="3" type="noConversion"/>
  </si>
  <si>
    <r>
      <rPr>
        <sz val="8"/>
        <color rgb="FF222222"/>
        <rFont val="돋움"/>
        <family val="3"/>
        <charset val="129"/>
      </rPr>
      <t>대통령</t>
    </r>
    <r>
      <rPr>
        <sz val="8"/>
        <color rgb="FF222222"/>
        <rFont val="Arial"/>
        <family val="2"/>
      </rPr>
      <t>-</t>
    </r>
    <r>
      <rPr>
        <sz val="8"/>
        <color rgb="FF222222"/>
        <rFont val="돋움"/>
        <family val="3"/>
        <charset val="129"/>
      </rPr>
      <t>국회</t>
    </r>
    <phoneticPr fontId="3" type="noConversion"/>
  </si>
  <si>
    <r>
      <rPr>
        <sz val="9"/>
        <color rgb="FF222222"/>
        <rFont val="돋움"/>
        <family val="3"/>
        <charset val="129"/>
      </rPr>
      <t>당</t>
    </r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돋움"/>
        <family val="3"/>
        <charset val="129"/>
      </rPr>
      <t>일</t>
    </r>
    <phoneticPr fontId="3" type="noConversion"/>
  </si>
  <si>
    <t>관내사전투표</t>
  </si>
  <si>
    <t>거소·선상투표</t>
  </si>
  <si>
    <t>관외사전투표</t>
  </si>
  <si>
    <t>재외투표</t>
  </si>
  <si>
    <t>잠원동</t>
  </si>
  <si>
    <t>잠원동제1투</t>
  </si>
  <si>
    <t>잠원동제1투</t>
    <phoneticPr fontId="3" type="noConversion"/>
  </si>
  <si>
    <t>잠원동제2투</t>
  </si>
  <si>
    <t>잠원동제2투</t>
    <phoneticPr fontId="3" type="noConversion"/>
  </si>
  <si>
    <t>잠원동제3투</t>
  </si>
  <si>
    <t>잠원동제4투</t>
  </si>
  <si>
    <t>잠원동제5투</t>
  </si>
  <si>
    <t>잠원동제6투</t>
  </si>
  <si>
    <t>반포본동</t>
  </si>
  <si>
    <t>반포본동투표소</t>
  </si>
  <si>
    <t>반포1동</t>
  </si>
  <si>
    <t>반포1동제1투</t>
  </si>
  <si>
    <t>반포1동제2투</t>
  </si>
  <si>
    <t>반포1동제3투</t>
  </si>
  <si>
    <t>반포1동제4투</t>
  </si>
  <si>
    <t>반포1동제5투</t>
  </si>
  <si>
    <t>반포1동제6투</t>
  </si>
  <si>
    <t>반포1동제7투</t>
  </si>
  <si>
    <t>반포2동</t>
  </si>
  <si>
    <t>반포2동제1투</t>
  </si>
  <si>
    <t>반포2동제2투</t>
  </si>
  <si>
    <t>반포2동제3투</t>
  </si>
  <si>
    <t>반포3동</t>
  </si>
  <si>
    <t>반포3동제1투</t>
  </si>
  <si>
    <t>반포3동제2투</t>
  </si>
  <si>
    <t>반포3동제3투</t>
  </si>
  <si>
    <t>반포3동제4투</t>
  </si>
  <si>
    <t>반포3동제5투</t>
  </si>
  <si>
    <t>반포4동</t>
  </si>
  <si>
    <t>반포4동제1투</t>
  </si>
  <si>
    <t>반포4동제2투</t>
  </si>
  <si>
    <t>반포4동제3투</t>
  </si>
  <si>
    <t>반포4동제4투</t>
  </si>
  <si>
    <t>반포4동제5투</t>
  </si>
  <si>
    <t>방배본동</t>
  </si>
  <si>
    <t>방배본동제1투</t>
  </si>
  <si>
    <t>방배본동제2투</t>
  </si>
  <si>
    <t>방배본동제3투</t>
  </si>
  <si>
    <t>방배본동제4투</t>
  </si>
  <si>
    <t>방배1동</t>
  </si>
  <si>
    <t>방배1동제1투</t>
  </si>
  <si>
    <t>방배1동제2투</t>
  </si>
  <si>
    <t>방배1동제3투</t>
  </si>
  <si>
    <t>방배1동제4투</t>
  </si>
  <si>
    <t>방배4동</t>
  </si>
  <si>
    <t>방배4동제1투</t>
  </si>
  <si>
    <t>방배4동제2투</t>
  </si>
  <si>
    <t>방배4동제3투</t>
  </si>
  <si>
    <t>방배4동제4투</t>
  </si>
  <si>
    <t>방배4동제5투</t>
  </si>
  <si>
    <t>방배4동제6투</t>
  </si>
  <si>
    <t>잘못 투입·구분된 투표지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</si>
</sst>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444444"/>
      <name val="Arial"/>
      <family val="2"/>
    </font>
    <font>
      <sz val="8"/>
      <name val="맑은 고딕"/>
      <family val="2"/>
      <charset val="129"/>
      <scheme val="minor"/>
    </font>
    <font>
      <sz val="8"/>
      <color rgb="FF444444"/>
      <name val="Arial"/>
      <family val="2"/>
    </font>
    <font>
      <sz val="8"/>
      <color rgb="FF444444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rgb="FF222222"/>
      <name val="Arial"/>
      <family val="2"/>
    </font>
    <font>
      <sz val="8"/>
      <color rgb="FF222222"/>
      <name val="돋움"/>
      <family val="3"/>
      <charset val="129"/>
    </font>
    <font>
      <sz val="8"/>
      <color rgb="FF222222"/>
      <name val="Arial"/>
      <family val="2"/>
    </font>
    <font>
      <sz val="9"/>
      <color rgb="FF222222"/>
      <name val="돋움"/>
      <family val="3"/>
      <charset val="129"/>
    </font>
    <font>
      <sz val="9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rgb="FFDADADA"/>
      </left>
      <right style="medium">
        <color rgb="FFD8D8D8"/>
      </right>
      <top style="medium">
        <color rgb="FFDADADA"/>
      </top>
      <bottom/>
      <diagonal/>
    </border>
    <border>
      <left style="medium">
        <color rgb="FFD8D8D8"/>
      </left>
      <right style="medium">
        <color rgb="FFD8D8D8"/>
      </right>
      <top style="medium">
        <color rgb="FFDADADA"/>
      </top>
      <bottom/>
      <diagonal/>
    </border>
    <border>
      <left style="medium">
        <color rgb="FFD8D8D8"/>
      </left>
      <right/>
      <top style="medium">
        <color rgb="FFDADADA"/>
      </top>
      <bottom/>
      <diagonal/>
    </border>
    <border>
      <left/>
      <right/>
      <top style="medium">
        <color rgb="FFDADADA"/>
      </top>
      <bottom/>
      <diagonal/>
    </border>
    <border>
      <left/>
      <right/>
      <top style="medium">
        <color rgb="FFDADADA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ADADA"/>
      </top>
      <bottom style="medium">
        <color rgb="FFD8D8D8"/>
      </bottom>
      <diagonal/>
    </border>
    <border>
      <left style="medium">
        <color rgb="FFD8D8D8"/>
      </left>
      <right style="medium">
        <color rgb="FFDADADA"/>
      </right>
      <top style="medium">
        <color rgb="FFDADADA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ADADA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 style="medium">
        <color rgb="FFDADADA"/>
      </right>
      <top/>
      <bottom/>
      <diagonal/>
    </border>
    <border>
      <left style="medium">
        <color rgb="FFDADADA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/>
      <top/>
      <bottom style="medium">
        <color rgb="FFD8D8D8"/>
      </bottom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ADADA"/>
      </right>
      <top/>
      <bottom style="medium">
        <color rgb="FFD8D8D8"/>
      </bottom>
      <diagonal/>
    </border>
    <border>
      <left/>
      <right style="medium">
        <color rgb="FFD8D8D8"/>
      </right>
      <top/>
      <bottom/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/>
      <top style="medium">
        <color rgb="FFDADADA"/>
      </top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/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/>
      <diagonal/>
    </border>
    <border>
      <left/>
      <right style="medium">
        <color rgb="FFDADADA"/>
      </right>
      <top style="medium">
        <color rgb="FFDADADA"/>
      </top>
      <bottom style="medium">
        <color rgb="FFDADADA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3" fontId="10" fillId="4" borderId="21" xfId="0" applyNumberFormat="1" applyFont="1" applyFill="1" applyBorder="1" applyAlignment="1">
      <alignment horizontal="right" vertical="center" wrapText="1"/>
    </xf>
    <xf numFmtId="176" fontId="7" fillId="0" borderId="0" xfId="1" applyNumberFormat="1" applyFont="1">
      <alignment vertical="center"/>
    </xf>
    <xf numFmtId="10" fontId="0" fillId="0" borderId="0" xfId="1" applyNumberFormat="1" applyFont="1">
      <alignment vertical="center"/>
    </xf>
    <xf numFmtId="0" fontId="9" fillId="5" borderId="21" xfId="0" applyFont="1" applyFill="1" applyBorder="1" applyAlignment="1">
      <alignment horizontal="left" vertical="center" wrapText="1"/>
    </xf>
    <xf numFmtId="3" fontId="10" fillId="5" borderId="21" xfId="0" applyNumberFormat="1" applyFont="1" applyFill="1" applyBorder="1" applyAlignment="1">
      <alignment horizontal="right" vertical="center" wrapText="1"/>
    </xf>
    <xf numFmtId="0" fontId="11" fillId="2" borderId="22" xfId="0" applyFont="1" applyFill="1" applyBorder="1" applyAlignment="1">
      <alignment vertical="center" wrapText="1"/>
    </xf>
    <xf numFmtId="0" fontId="10" fillId="6" borderId="21" xfId="0" applyFont="1" applyFill="1" applyBorder="1" applyAlignment="1">
      <alignment horizontal="left" vertical="center" wrapText="1"/>
    </xf>
    <xf numFmtId="3" fontId="10" fillId="7" borderId="21" xfId="0" applyNumberFormat="1" applyFont="1" applyFill="1" applyBorder="1" applyAlignment="1">
      <alignment horizontal="right" vertical="center" wrapText="1"/>
    </xf>
    <xf numFmtId="3" fontId="10" fillId="6" borderId="21" xfId="0" applyNumberFormat="1" applyFont="1" applyFill="1" applyBorder="1" applyAlignment="1">
      <alignment horizontal="right" vertical="center" wrapText="1"/>
    </xf>
    <xf numFmtId="3" fontId="10" fillId="2" borderId="21" xfId="0" applyNumberFormat="1" applyFont="1" applyFill="1" applyBorder="1" applyAlignment="1">
      <alignment horizontal="right" vertical="center" wrapText="1"/>
    </xf>
    <xf numFmtId="3" fontId="10" fillId="8" borderId="21" xfId="0" applyNumberFormat="1" applyFont="1" applyFill="1" applyBorder="1" applyAlignment="1">
      <alignment horizontal="right" vertical="center" wrapText="1"/>
    </xf>
    <xf numFmtId="3" fontId="7" fillId="0" borderId="0" xfId="0" applyNumberFormat="1" applyFont="1">
      <alignment vertical="center"/>
    </xf>
    <xf numFmtId="0" fontId="11" fillId="2" borderId="23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10" fillId="2" borderId="24" xfId="0" applyFont="1" applyFill="1" applyBorder="1" applyAlignment="1">
      <alignment horizontal="left" vertical="center" wrapText="1"/>
    </xf>
    <xf numFmtId="0" fontId="10" fillId="9" borderId="21" xfId="0" applyFont="1" applyFill="1" applyBorder="1" applyAlignment="1">
      <alignment horizontal="right" vertical="center" wrapText="1"/>
    </xf>
    <xf numFmtId="3" fontId="10" fillId="9" borderId="21" xfId="0" applyNumberFormat="1" applyFont="1" applyFill="1" applyBorder="1" applyAlignment="1">
      <alignment horizontal="right" vertical="center" wrapText="1"/>
    </xf>
    <xf numFmtId="0" fontId="8" fillId="4" borderId="21" xfId="0" applyFont="1" applyFill="1" applyBorder="1" applyAlignment="1">
      <alignment horizontal="left" vertical="center" wrapText="1"/>
    </xf>
    <xf numFmtId="3" fontId="7" fillId="2" borderId="0" xfId="0" applyNumberFormat="1" applyFont="1" applyFill="1">
      <alignment vertical="center"/>
    </xf>
    <xf numFmtId="3" fontId="0" fillId="2" borderId="0" xfId="0" applyNumberFormat="1" applyFill="1">
      <alignment vertical="center"/>
    </xf>
    <xf numFmtId="0" fontId="10" fillId="4" borderId="21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righ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9" borderId="21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3" fontId="0" fillId="0" borderId="0" xfId="0" applyNumberFormat="1">
      <alignment vertical="center"/>
    </xf>
    <xf numFmtId="0" fontId="11" fillId="2" borderId="26" xfId="0" applyFont="1" applyFill="1" applyBorder="1" applyAlignment="1">
      <alignment vertical="center" wrapText="1"/>
    </xf>
    <xf numFmtId="0" fontId="10" fillId="6" borderId="21" xfId="0" applyFont="1" applyFill="1" applyBorder="1" applyAlignment="1">
      <alignment horizontal="right" vertical="center" wrapText="1"/>
    </xf>
    <xf numFmtId="0" fontId="12" fillId="2" borderId="0" xfId="0" applyFont="1" applyFill="1">
      <alignment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0"/>
  <sheetViews>
    <sheetView tabSelected="1" zoomScale="80" zoomScaleNormal="80" workbookViewId="0">
      <pane ySplit="1" topLeftCell="A153" activePane="bottomLeft" state="frozen"/>
      <selection activeCell="C1" sqref="C1"/>
      <selection pane="bottomLeft" activeCell="AJ173" sqref="AJ173"/>
    </sheetView>
  </sheetViews>
  <sheetFormatPr defaultRowHeight="17.399999999999999" x14ac:dyDescent="0.4"/>
  <cols>
    <col min="1" max="1" width="11.8984375" style="73" customWidth="1"/>
    <col min="2" max="2" width="11.8984375" bestFit="1" customWidth="1"/>
    <col min="3" max="6" width="8.796875" style="58"/>
    <col min="7" max="18" width="0" style="58" hidden="1" customWidth="1"/>
    <col min="19" max="19" width="8.796875" style="58"/>
    <col min="20" max="20" width="0" style="31" hidden="1" customWidth="1"/>
    <col min="21" max="26" width="0" style="32" hidden="1" customWidth="1"/>
    <col min="27" max="29" width="8.8984375" style="32" hidden="1" customWidth="1"/>
    <col min="30" max="30" width="0" style="32" hidden="1" customWidth="1"/>
    <col min="31" max="34" width="0" hidden="1" customWidth="1"/>
  </cols>
  <sheetData>
    <row r="1" spans="1:34" ht="18" customHeight="1" thickBot="1" x14ac:dyDescent="0.4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7"/>
      <c r="R1" s="8" t="s">
        <v>6</v>
      </c>
      <c r="S1" s="9" t="s">
        <v>7</v>
      </c>
      <c r="T1" s="10" t="s">
        <v>8</v>
      </c>
      <c r="U1" s="11" t="s">
        <v>9</v>
      </c>
      <c r="V1" s="11" t="s">
        <v>10</v>
      </c>
      <c r="W1" s="11" t="s">
        <v>11</v>
      </c>
      <c r="X1" s="11" t="s">
        <v>10</v>
      </c>
      <c r="Y1" s="11" t="s">
        <v>12</v>
      </c>
      <c r="Z1" s="11" t="s">
        <v>13</v>
      </c>
      <c r="AA1" s="12" t="s">
        <v>14</v>
      </c>
      <c r="AB1" s="12" t="s">
        <v>15</v>
      </c>
      <c r="AC1" s="12" t="s">
        <v>16</v>
      </c>
      <c r="AD1" s="12" t="s">
        <v>17</v>
      </c>
    </row>
    <row r="2" spans="1:34" ht="20.399999999999999" x14ac:dyDescent="0.4">
      <c r="A2" s="13"/>
      <c r="B2" s="14"/>
      <c r="C2" s="15"/>
      <c r="D2" s="15"/>
      <c r="E2" s="16"/>
      <c r="F2" s="17"/>
      <c r="G2" s="18" t="s">
        <v>18</v>
      </c>
      <c r="H2" s="18" t="s">
        <v>19</v>
      </c>
      <c r="I2" s="18" t="s">
        <v>20</v>
      </c>
      <c r="J2" s="18" t="s">
        <v>21</v>
      </c>
      <c r="K2" s="18" t="s">
        <v>22</v>
      </c>
      <c r="L2" s="18" t="s">
        <v>23</v>
      </c>
      <c r="M2" s="18" t="s">
        <v>24</v>
      </c>
      <c r="N2" s="18" t="s">
        <v>25</v>
      </c>
      <c r="O2" s="18" t="s">
        <v>26</v>
      </c>
      <c r="P2" s="18" t="s">
        <v>27</v>
      </c>
      <c r="Q2" s="19" t="s">
        <v>28</v>
      </c>
      <c r="R2" s="18" t="s">
        <v>3</v>
      </c>
      <c r="S2" s="20"/>
      <c r="T2" s="21" t="s">
        <v>29</v>
      </c>
      <c r="U2" s="21"/>
      <c r="V2" s="21" t="s">
        <v>30</v>
      </c>
      <c r="W2" s="21"/>
      <c r="X2" s="22" t="s">
        <v>31</v>
      </c>
      <c r="Y2" s="22"/>
      <c r="Z2" s="22"/>
      <c r="AA2" s="21" t="s">
        <v>32</v>
      </c>
      <c r="AB2" s="21"/>
      <c r="AC2" s="21"/>
      <c r="AD2" s="21"/>
    </row>
    <row r="3" spans="1:34" ht="18" hidden="1" thickBot="1" x14ac:dyDescent="0.45">
      <c r="A3" s="23"/>
      <c r="B3" s="24"/>
      <c r="C3" s="25"/>
      <c r="D3" s="25"/>
      <c r="E3" s="26"/>
      <c r="F3" s="27"/>
      <c r="G3" s="28" t="s">
        <v>33</v>
      </c>
      <c r="H3" s="28" t="s">
        <v>34</v>
      </c>
      <c r="I3" s="28" t="s">
        <v>35</v>
      </c>
      <c r="J3" s="28" t="s">
        <v>36</v>
      </c>
      <c r="K3" s="28" t="s">
        <v>37</v>
      </c>
      <c r="L3" s="28" t="s">
        <v>38</v>
      </c>
      <c r="M3" s="28" t="s">
        <v>39</v>
      </c>
      <c r="N3" s="28" t="s">
        <v>40</v>
      </c>
      <c r="O3" s="28" t="s">
        <v>41</v>
      </c>
      <c r="P3" s="28" t="s">
        <v>42</v>
      </c>
      <c r="Q3" s="29"/>
      <c r="R3" s="28"/>
      <c r="S3" s="30"/>
    </row>
    <row r="4" spans="1:34" ht="20.399999999999999" hidden="1" x14ac:dyDescent="0.4">
      <c r="A4" s="33"/>
      <c r="B4" s="34"/>
      <c r="C4" s="35"/>
      <c r="D4" s="35"/>
      <c r="E4" s="36" t="s">
        <v>43</v>
      </c>
      <c r="F4" s="18" t="s">
        <v>44</v>
      </c>
      <c r="G4" s="18"/>
      <c r="H4" s="18"/>
      <c r="I4" s="18" t="s">
        <v>45</v>
      </c>
      <c r="J4" s="18" t="s">
        <v>46</v>
      </c>
      <c r="K4" s="18" t="s">
        <v>46</v>
      </c>
      <c r="L4" s="18"/>
      <c r="M4" s="18"/>
      <c r="N4" s="18"/>
      <c r="O4" s="18"/>
      <c r="P4" s="18"/>
      <c r="Q4" s="19" t="s">
        <v>28</v>
      </c>
      <c r="R4" s="18" t="s">
        <v>3</v>
      </c>
      <c r="S4" s="37"/>
    </row>
    <row r="5" spans="1:34" ht="18" hidden="1" thickBot="1" x14ac:dyDescent="0.45">
      <c r="A5" s="38"/>
      <c r="B5" s="39"/>
      <c r="C5" s="29"/>
      <c r="D5" s="29"/>
      <c r="E5" s="40" t="s">
        <v>47</v>
      </c>
      <c r="F5" s="28" t="s">
        <v>48</v>
      </c>
      <c r="G5" s="28"/>
      <c r="H5" s="28"/>
      <c r="I5" s="28" t="s">
        <v>49</v>
      </c>
      <c r="J5" s="28" t="s">
        <v>50</v>
      </c>
      <c r="K5" s="28" t="s">
        <v>51</v>
      </c>
      <c r="L5" s="28"/>
      <c r="M5" s="28"/>
      <c r="N5" s="28"/>
      <c r="O5" s="28"/>
      <c r="P5" s="28"/>
      <c r="Q5" s="29"/>
      <c r="R5" s="28"/>
      <c r="S5" s="41"/>
    </row>
    <row r="6" spans="1:34" ht="18" thickBot="1" x14ac:dyDescent="0.45">
      <c r="A6" s="42" t="s">
        <v>52</v>
      </c>
      <c r="B6" s="43" t="s">
        <v>53</v>
      </c>
      <c r="C6" s="44">
        <f>C9+C12</f>
        <v>132621</v>
      </c>
      <c r="D6" s="44">
        <f t="shared" ref="D6:S8" si="0">D9+D12</f>
        <v>104451</v>
      </c>
      <c r="E6" s="44">
        <f t="shared" si="0"/>
        <v>28802</v>
      </c>
      <c r="F6" s="44">
        <f t="shared" si="0"/>
        <v>72460</v>
      </c>
      <c r="G6" s="44">
        <f t="shared" si="0"/>
        <v>2017</v>
      </c>
      <c r="H6" s="44">
        <f t="shared" si="0"/>
        <v>32</v>
      </c>
      <c r="I6" s="44">
        <f t="shared" si="0"/>
        <v>275</v>
      </c>
      <c r="J6" s="44">
        <f t="shared" si="0"/>
        <v>13</v>
      </c>
      <c r="K6" s="44">
        <f t="shared" si="0"/>
        <v>6</v>
      </c>
      <c r="L6" s="44">
        <f t="shared" si="0"/>
        <v>45</v>
      </c>
      <c r="M6" s="44">
        <f t="shared" si="0"/>
        <v>51</v>
      </c>
      <c r="N6" s="44">
        <f t="shared" si="0"/>
        <v>28</v>
      </c>
      <c r="O6" s="44">
        <f t="shared" si="0"/>
        <v>7</v>
      </c>
      <c r="P6" s="44">
        <f t="shared" si="0"/>
        <v>14</v>
      </c>
      <c r="Q6" s="44">
        <f t="shared" si="0"/>
        <v>103750</v>
      </c>
      <c r="R6" s="44">
        <f t="shared" si="0"/>
        <v>701</v>
      </c>
      <c r="S6" s="44">
        <f t="shared" si="0"/>
        <v>28170</v>
      </c>
      <c r="T6" s="32">
        <f t="shared" ref="T6:AC6" si="1">SUM(T7:T178)</f>
        <v>9</v>
      </c>
      <c r="U6" s="32">
        <f t="shared" si="1"/>
        <v>41</v>
      </c>
      <c r="V6" s="32">
        <f t="shared" si="1"/>
        <v>0</v>
      </c>
      <c r="W6" s="32">
        <f t="shared" si="1"/>
        <v>41</v>
      </c>
      <c r="X6" s="32">
        <f t="shared" si="1"/>
        <v>22</v>
      </c>
      <c r="Y6" s="32">
        <f t="shared" si="1"/>
        <v>5</v>
      </c>
      <c r="Z6" s="32">
        <f t="shared" si="1"/>
        <v>14</v>
      </c>
      <c r="AA6" s="32">
        <f t="shared" si="1"/>
        <v>4931</v>
      </c>
      <c r="AB6" s="32">
        <f t="shared" si="1"/>
        <v>0</v>
      </c>
      <c r="AC6" s="32">
        <f t="shared" si="1"/>
        <v>4</v>
      </c>
      <c r="AD6" s="32">
        <f>SUM(AD7:AD178)</f>
        <v>-3519</v>
      </c>
      <c r="AE6" s="32"/>
      <c r="AF6" s="45"/>
      <c r="AH6" s="46"/>
    </row>
    <row r="7" spans="1:34" ht="18" thickBot="1" x14ac:dyDescent="0.45">
      <c r="A7" s="42"/>
      <c r="B7" s="47" t="s">
        <v>54</v>
      </c>
      <c r="C7" s="48">
        <f t="shared" ref="C7:R8" si="2">C10+C13</f>
        <v>134649</v>
      </c>
      <c r="D7" s="48">
        <f t="shared" si="2"/>
        <v>104253</v>
      </c>
      <c r="E7" s="48">
        <f t="shared" si="2"/>
        <v>23871</v>
      </c>
      <c r="F7" s="48">
        <f t="shared" si="2"/>
        <v>75975</v>
      </c>
      <c r="G7" s="48">
        <f t="shared" si="2"/>
        <v>0</v>
      </c>
      <c r="H7" s="48">
        <f t="shared" si="2"/>
        <v>0</v>
      </c>
      <c r="I7" s="48">
        <f t="shared" si="2"/>
        <v>361</v>
      </c>
      <c r="J7" s="48">
        <f t="shared" si="2"/>
        <v>2179</v>
      </c>
      <c r="K7" s="48">
        <f t="shared" si="2"/>
        <v>360</v>
      </c>
      <c r="L7" s="48">
        <f t="shared" si="2"/>
        <v>0</v>
      </c>
      <c r="M7" s="48">
        <f t="shared" si="2"/>
        <v>0</v>
      </c>
      <c r="N7" s="48">
        <f t="shared" si="2"/>
        <v>0</v>
      </c>
      <c r="O7" s="48">
        <f t="shared" si="2"/>
        <v>0</v>
      </c>
      <c r="P7" s="48">
        <f t="shared" si="2"/>
        <v>0</v>
      </c>
      <c r="Q7" s="48">
        <f t="shared" si="2"/>
        <v>102746</v>
      </c>
      <c r="R7" s="48">
        <f t="shared" si="2"/>
        <v>1507</v>
      </c>
      <c r="S7" s="48">
        <f t="shared" si="0"/>
        <v>30396</v>
      </c>
      <c r="AF7" s="46"/>
    </row>
    <row r="8" spans="1:34" ht="18" customHeight="1" thickBot="1" x14ac:dyDescent="0.45">
      <c r="A8" s="49"/>
      <c r="B8" s="50" t="s">
        <v>55</v>
      </c>
      <c r="C8" s="51">
        <f t="shared" si="2"/>
        <v>-2028</v>
      </c>
      <c r="D8" s="52">
        <f t="shared" si="0"/>
        <v>198</v>
      </c>
      <c r="E8" s="52">
        <f t="shared" si="0"/>
        <v>4931</v>
      </c>
      <c r="F8" s="51">
        <f t="shared" si="0"/>
        <v>-3515</v>
      </c>
      <c r="G8" s="53">
        <f t="shared" si="0"/>
        <v>2017</v>
      </c>
      <c r="H8" s="53">
        <f t="shared" si="0"/>
        <v>32</v>
      </c>
      <c r="I8" s="53">
        <f t="shared" si="0"/>
        <v>-86</v>
      </c>
      <c r="J8" s="53">
        <f t="shared" si="0"/>
        <v>-2166</v>
      </c>
      <c r="K8" s="53">
        <f t="shared" si="0"/>
        <v>-354</v>
      </c>
      <c r="L8" s="53">
        <f t="shared" si="0"/>
        <v>45</v>
      </c>
      <c r="M8" s="53">
        <f t="shared" si="0"/>
        <v>51</v>
      </c>
      <c r="N8" s="53">
        <f t="shared" si="0"/>
        <v>28</v>
      </c>
      <c r="O8" s="53">
        <f t="shared" si="0"/>
        <v>7</v>
      </c>
      <c r="P8" s="53">
        <f t="shared" si="0"/>
        <v>14</v>
      </c>
      <c r="Q8" s="53">
        <f t="shared" si="0"/>
        <v>1004</v>
      </c>
      <c r="R8" s="53">
        <f t="shared" si="0"/>
        <v>-806</v>
      </c>
      <c r="S8" s="53">
        <f t="shared" si="0"/>
        <v>-2226</v>
      </c>
    </row>
    <row r="9" spans="1:34" ht="18" thickBot="1" x14ac:dyDescent="0.45">
      <c r="A9" s="42" t="s">
        <v>56</v>
      </c>
      <c r="B9" s="43" t="s">
        <v>53</v>
      </c>
      <c r="C9" s="53">
        <f>C21+C43+C50+C75+C88+C107+C126+C142+C158</f>
        <v>92333</v>
      </c>
      <c r="D9" s="53">
        <f t="shared" ref="D9:S12" si="3">D21+D43+D50+D75+D88+D107+D126+D142+D158</f>
        <v>64164</v>
      </c>
      <c r="E9" s="53">
        <f t="shared" si="3"/>
        <v>15171</v>
      </c>
      <c r="F9" s="53">
        <f t="shared" si="3"/>
        <v>46751</v>
      </c>
      <c r="G9" s="53">
        <f t="shared" si="3"/>
        <v>1360</v>
      </c>
      <c r="H9" s="53">
        <f t="shared" si="3"/>
        <v>20</v>
      </c>
      <c r="I9" s="53">
        <f t="shared" si="3"/>
        <v>218</v>
      </c>
      <c r="J9" s="53">
        <f t="shared" si="3"/>
        <v>8</v>
      </c>
      <c r="K9" s="53">
        <f t="shared" si="3"/>
        <v>5</v>
      </c>
      <c r="L9" s="53">
        <f t="shared" si="3"/>
        <v>40</v>
      </c>
      <c r="M9" s="53">
        <f t="shared" si="3"/>
        <v>41</v>
      </c>
      <c r="N9" s="53">
        <f t="shared" si="3"/>
        <v>17</v>
      </c>
      <c r="O9" s="53">
        <f t="shared" si="3"/>
        <v>4</v>
      </c>
      <c r="P9" s="53">
        <f t="shared" si="3"/>
        <v>6</v>
      </c>
      <c r="Q9" s="53">
        <f t="shared" si="3"/>
        <v>63641</v>
      </c>
      <c r="R9" s="53">
        <f t="shared" si="3"/>
        <v>523</v>
      </c>
      <c r="S9" s="53">
        <f t="shared" si="3"/>
        <v>28169</v>
      </c>
    </row>
    <row r="10" spans="1:34" ht="18" thickBot="1" x14ac:dyDescent="0.45">
      <c r="A10" s="42"/>
      <c r="B10" s="43" t="s">
        <v>54</v>
      </c>
      <c r="C10" s="44">
        <f t="shared" ref="C10:R11" si="4">C22+C44+C51+C76+C89+C108+C127+C143+C159</f>
        <v>94540</v>
      </c>
      <c r="D10" s="44">
        <f t="shared" si="4"/>
        <v>64153</v>
      </c>
      <c r="E10" s="44">
        <f t="shared" si="4"/>
        <v>12102</v>
      </c>
      <c r="F10" s="44">
        <f t="shared" si="4"/>
        <v>48879</v>
      </c>
      <c r="G10" s="44">
        <f t="shared" si="4"/>
        <v>0</v>
      </c>
      <c r="H10" s="44">
        <f t="shared" si="4"/>
        <v>0</v>
      </c>
      <c r="I10" s="44">
        <f t="shared" si="4"/>
        <v>278</v>
      </c>
      <c r="J10" s="44">
        <f t="shared" si="4"/>
        <v>1615</v>
      </c>
      <c r="K10" s="44">
        <f t="shared" si="4"/>
        <v>244</v>
      </c>
      <c r="L10" s="44">
        <f t="shared" si="4"/>
        <v>0</v>
      </c>
      <c r="M10" s="44">
        <f t="shared" si="4"/>
        <v>0</v>
      </c>
      <c r="N10" s="44">
        <f t="shared" si="4"/>
        <v>0</v>
      </c>
      <c r="O10" s="44">
        <f t="shared" si="4"/>
        <v>0</v>
      </c>
      <c r="P10" s="44">
        <f t="shared" si="4"/>
        <v>0</v>
      </c>
      <c r="Q10" s="44">
        <f t="shared" si="4"/>
        <v>63118</v>
      </c>
      <c r="R10" s="44">
        <f t="shared" si="4"/>
        <v>1035</v>
      </c>
      <c r="S10" s="44">
        <f t="shared" si="3"/>
        <v>30387</v>
      </c>
    </row>
    <row r="11" spans="1:34" ht="18" customHeight="1" thickBot="1" x14ac:dyDescent="0.45">
      <c r="A11" s="49"/>
      <c r="B11" s="47" t="s">
        <v>55</v>
      </c>
      <c r="C11" s="48">
        <f t="shared" si="4"/>
        <v>-2207</v>
      </c>
      <c r="D11" s="48">
        <f t="shared" si="3"/>
        <v>11</v>
      </c>
      <c r="E11" s="48">
        <f t="shared" si="3"/>
        <v>3069</v>
      </c>
      <c r="F11" s="48">
        <f t="shared" si="3"/>
        <v>-2128</v>
      </c>
      <c r="G11" s="48">
        <f t="shared" si="3"/>
        <v>1360</v>
      </c>
      <c r="H11" s="48">
        <f t="shared" si="3"/>
        <v>20</v>
      </c>
      <c r="I11" s="48">
        <f t="shared" si="3"/>
        <v>-60</v>
      </c>
      <c r="J11" s="48">
        <f t="shared" si="3"/>
        <v>-1607</v>
      </c>
      <c r="K11" s="48">
        <f t="shared" si="3"/>
        <v>-239</v>
      </c>
      <c r="L11" s="48">
        <f t="shared" si="3"/>
        <v>40</v>
      </c>
      <c r="M11" s="48">
        <f t="shared" si="3"/>
        <v>41</v>
      </c>
      <c r="N11" s="48">
        <f t="shared" si="3"/>
        <v>17</v>
      </c>
      <c r="O11" s="48">
        <f t="shared" si="3"/>
        <v>4</v>
      </c>
      <c r="P11" s="48">
        <f t="shared" si="3"/>
        <v>6</v>
      </c>
      <c r="Q11" s="48">
        <f t="shared" si="3"/>
        <v>523</v>
      </c>
      <c r="R11" s="48">
        <f t="shared" si="3"/>
        <v>-512</v>
      </c>
      <c r="S11" s="48">
        <f t="shared" si="3"/>
        <v>-2218</v>
      </c>
    </row>
    <row r="12" spans="1:34" ht="18" thickBot="1" x14ac:dyDescent="0.45">
      <c r="A12" s="42" t="s">
        <v>57</v>
      </c>
      <c r="B12" s="43" t="s">
        <v>53</v>
      </c>
      <c r="C12" s="53">
        <f>C24+C46+C53+C78+C91+C110+C129+C145+C161</f>
        <v>40288</v>
      </c>
      <c r="D12" s="53">
        <f t="shared" si="3"/>
        <v>40287</v>
      </c>
      <c r="E12" s="53">
        <f t="shared" si="3"/>
        <v>13631</v>
      </c>
      <c r="F12" s="53">
        <f t="shared" si="3"/>
        <v>25709</v>
      </c>
      <c r="G12" s="53">
        <f t="shared" si="3"/>
        <v>657</v>
      </c>
      <c r="H12" s="53">
        <f t="shared" si="3"/>
        <v>12</v>
      </c>
      <c r="I12" s="53">
        <f t="shared" si="3"/>
        <v>57</v>
      </c>
      <c r="J12" s="53">
        <f t="shared" si="3"/>
        <v>5</v>
      </c>
      <c r="K12" s="53">
        <f t="shared" si="3"/>
        <v>1</v>
      </c>
      <c r="L12" s="53">
        <f t="shared" si="3"/>
        <v>5</v>
      </c>
      <c r="M12" s="53">
        <f t="shared" si="3"/>
        <v>10</v>
      </c>
      <c r="N12" s="53">
        <f t="shared" si="3"/>
        <v>11</v>
      </c>
      <c r="O12" s="53">
        <f t="shared" si="3"/>
        <v>3</v>
      </c>
      <c r="P12" s="53">
        <f t="shared" si="3"/>
        <v>8</v>
      </c>
      <c r="Q12" s="53">
        <f t="shared" si="3"/>
        <v>40109</v>
      </c>
      <c r="R12" s="53">
        <f t="shared" si="3"/>
        <v>178</v>
      </c>
      <c r="S12" s="54">
        <f t="shared" si="3"/>
        <v>1</v>
      </c>
    </row>
    <row r="13" spans="1:34" ht="18" thickBot="1" x14ac:dyDescent="0.45">
      <c r="A13" s="42"/>
      <c r="B13" s="43" t="s">
        <v>54</v>
      </c>
      <c r="C13" s="44">
        <v>40109</v>
      </c>
      <c r="D13" s="44">
        <v>40100</v>
      </c>
      <c r="E13" s="44">
        <v>11769</v>
      </c>
      <c r="F13" s="44">
        <v>27096</v>
      </c>
      <c r="G13" s="44"/>
      <c r="H13" s="44"/>
      <c r="I13" s="44">
        <v>83</v>
      </c>
      <c r="J13" s="44">
        <v>564</v>
      </c>
      <c r="K13" s="44">
        <v>116</v>
      </c>
      <c r="L13" s="44"/>
      <c r="M13" s="44"/>
      <c r="N13" s="44"/>
      <c r="O13" s="44"/>
      <c r="P13" s="44"/>
      <c r="Q13" s="44">
        <v>39628</v>
      </c>
      <c r="R13" s="44">
        <v>472</v>
      </c>
      <c r="S13" s="44">
        <v>9</v>
      </c>
      <c r="AA13" s="55">
        <f>E14</f>
        <v>1862</v>
      </c>
      <c r="AD13" s="55">
        <f>F14</f>
        <v>-1387</v>
      </c>
    </row>
    <row r="14" spans="1:34" ht="18" customHeight="1" thickBot="1" x14ac:dyDescent="0.45">
      <c r="A14" s="49"/>
      <c r="B14" s="47" t="s">
        <v>55</v>
      </c>
      <c r="C14" s="48">
        <f>C12-C13</f>
        <v>179</v>
      </c>
      <c r="D14" s="48">
        <f t="shared" ref="D14:S14" si="5">D12-D13</f>
        <v>187</v>
      </c>
      <c r="E14" s="48">
        <f t="shared" si="5"/>
        <v>1862</v>
      </c>
      <c r="F14" s="48">
        <f t="shared" si="5"/>
        <v>-1387</v>
      </c>
      <c r="G14" s="48">
        <f t="shared" si="5"/>
        <v>657</v>
      </c>
      <c r="H14" s="48">
        <f t="shared" si="5"/>
        <v>12</v>
      </c>
      <c r="I14" s="48">
        <f t="shared" si="5"/>
        <v>-26</v>
      </c>
      <c r="J14" s="48">
        <f t="shared" si="5"/>
        <v>-559</v>
      </c>
      <c r="K14" s="48">
        <f t="shared" si="5"/>
        <v>-115</v>
      </c>
      <c r="L14" s="48">
        <f t="shared" si="5"/>
        <v>5</v>
      </c>
      <c r="M14" s="48">
        <f t="shared" si="5"/>
        <v>10</v>
      </c>
      <c r="N14" s="48">
        <f t="shared" si="5"/>
        <v>11</v>
      </c>
      <c r="O14" s="48">
        <f t="shared" si="5"/>
        <v>3</v>
      </c>
      <c r="P14" s="48">
        <f t="shared" si="5"/>
        <v>8</v>
      </c>
      <c r="Q14" s="48">
        <f t="shared" si="5"/>
        <v>481</v>
      </c>
      <c r="R14" s="48">
        <f t="shared" si="5"/>
        <v>-294</v>
      </c>
      <c r="S14" s="48">
        <f t="shared" si="5"/>
        <v>-8</v>
      </c>
    </row>
    <row r="15" spans="1:34" s="58" customFormat="1" ht="18" customHeight="1" thickBot="1" x14ac:dyDescent="0.45">
      <c r="A15" s="56"/>
      <c r="B15" s="57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4" ht="18" customHeight="1" thickBot="1" x14ac:dyDescent="0.45">
      <c r="A16" s="59" t="s">
        <v>58</v>
      </c>
      <c r="B16" s="57"/>
      <c r="C16" s="60">
        <v>410</v>
      </c>
      <c r="D16" s="60">
        <v>366</v>
      </c>
      <c r="E16" s="60">
        <v>107</v>
      </c>
      <c r="F16" s="60">
        <v>217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</row>
    <row r="17" spans="1:32" ht="18" customHeight="1" thickBot="1" x14ac:dyDescent="0.45">
      <c r="A17" s="59" t="s">
        <v>59</v>
      </c>
      <c r="B17" s="57"/>
      <c r="C17" s="61">
        <v>34561</v>
      </c>
      <c r="D17" s="61">
        <v>34553</v>
      </c>
      <c r="E17" s="61">
        <v>13740</v>
      </c>
      <c r="F17" s="61">
        <v>19516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32" ht="18" customHeight="1" thickBot="1" x14ac:dyDescent="0.45">
      <c r="A18" s="59"/>
      <c r="B18" s="57"/>
      <c r="C18" s="61">
        <v>13454</v>
      </c>
      <c r="D18" s="61">
        <v>13422</v>
      </c>
      <c r="E18" s="61">
        <v>4484</v>
      </c>
      <c r="F18" s="61">
        <v>8281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</row>
    <row r="19" spans="1:32" ht="18" customHeight="1" thickBot="1" x14ac:dyDescent="0.45">
      <c r="A19" s="59" t="s">
        <v>60</v>
      </c>
      <c r="B19" s="57"/>
      <c r="C19" s="61">
        <v>5640</v>
      </c>
      <c r="D19" s="61">
        <v>4174</v>
      </c>
      <c r="E19" s="61">
        <v>1528</v>
      </c>
      <c r="F19" s="61">
        <v>2179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  <row r="20" spans="1:32" ht="18" customHeight="1" thickBot="1" x14ac:dyDescent="0.45">
      <c r="A20" s="59"/>
      <c r="B20" s="57"/>
      <c r="C20" s="61"/>
      <c r="D20" s="61"/>
      <c r="E20" s="61"/>
      <c r="F20" s="61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spans="1:32" s="58" customFormat="1" ht="18" thickBot="1" x14ac:dyDescent="0.45">
      <c r="A21" s="62" t="s">
        <v>61</v>
      </c>
      <c r="B21" s="43" t="s">
        <v>53</v>
      </c>
      <c r="C21" s="53">
        <f>C25+C28+C31+C34+C37+C40</f>
        <v>13755</v>
      </c>
      <c r="D21" s="53">
        <f t="shared" ref="D21:S22" si="6">D25+D28+D31+D34+D37+D40</f>
        <v>9622</v>
      </c>
      <c r="E21" s="53">
        <f t="shared" si="6"/>
        <v>2090</v>
      </c>
      <c r="F21" s="53">
        <f t="shared" si="6"/>
        <v>7207</v>
      </c>
      <c r="G21" s="53">
        <f t="shared" si="6"/>
        <v>211</v>
      </c>
      <c r="H21" s="53">
        <f t="shared" si="6"/>
        <v>2</v>
      </c>
      <c r="I21" s="53">
        <f t="shared" si="6"/>
        <v>20</v>
      </c>
      <c r="J21" s="53">
        <f t="shared" si="6"/>
        <v>3</v>
      </c>
      <c r="K21" s="53">
        <f t="shared" si="6"/>
        <v>1</v>
      </c>
      <c r="L21" s="53">
        <f t="shared" si="6"/>
        <v>7</v>
      </c>
      <c r="M21" s="53">
        <f t="shared" si="6"/>
        <v>6</v>
      </c>
      <c r="N21" s="53">
        <f t="shared" si="6"/>
        <v>2</v>
      </c>
      <c r="O21" s="53">
        <f t="shared" si="6"/>
        <v>0</v>
      </c>
      <c r="P21" s="53">
        <f t="shared" si="6"/>
        <v>0</v>
      </c>
      <c r="Q21" s="53">
        <f t="shared" si="6"/>
        <v>9549</v>
      </c>
      <c r="R21" s="53">
        <f t="shared" si="6"/>
        <v>73</v>
      </c>
      <c r="S21" s="53">
        <f t="shared" si="6"/>
        <v>4133</v>
      </c>
      <c r="T21" s="31">
        <v>1</v>
      </c>
      <c r="U21" s="31">
        <v>6</v>
      </c>
      <c r="V21" s="31"/>
      <c r="W21" s="31">
        <v>6</v>
      </c>
      <c r="X21" s="31">
        <v>3</v>
      </c>
      <c r="Y21" s="31"/>
      <c r="Z21" s="63">
        <v>3</v>
      </c>
      <c r="AA21" s="63">
        <f>E23</f>
        <v>464</v>
      </c>
      <c r="AB21" s="31"/>
      <c r="AC21" s="31"/>
      <c r="AD21" s="63">
        <f>F27+F30+F33+F36+F39+F42</f>
        <v>-311</v>
      </c>
      <c r="AF21" s="64">
        <f>C23+C45+C52+C77+C90+C109+C128+C144+C160</f>
        <v>-2207</v>
      </c>
    </row>
    <row r="22" spans="1:32" s="58" customFormat="1" ht="18" thickBot="1" x14ac:dyDescent="0.45">
      <c r="A22" s="42"/>
      <c r="B22" s="43" t="s">
        <v>54</v>
      </c>
      <c r="C22" s="44">
        <f t="shared" ref="C22" si="7">C26+C29+C32+C35+C38+C41</f>
        <v>14133</v>
      </c>
      <c r="D22" s="44">
        <f t="shared" si="6"/>
        <v>9619</v>
      </c>
      <c r="E22" s="44">
        <f t="shared" si="6"/>
        <v>1626</v>
      </c>
      <c r="F22" s="44">
        <f t="shared" si="6"/>
        <v>7518</v>
      </c>
      <c r="G22" s="44">
        <f t="shared" si="6"/>
        <v>0</v>
      </c>
      <c r="H22" s="44">
        <f t="shared" si="6"/>
        <v>0</v>
      </c>
      <c r="I22" s="44">
        <f t="shared" si="6"/>
        <v>34</v>
      </c>
      <c r="J22" s="44">
        <f t="shared" si="6"/>
        <v>236</v>
      </c>
      <c r="K22" s="44">
        <f t="shared" si="6"/>
        <v>45</v>
      </c>
      <c r="L22" s="44">
        <f t="shared" si="6"/>
        <v>0</v>
      </c>
      <c r="M22" s="44">
        <f t="shared" si="6"/>
        <v>0</v>
      </c>
      <c r="N22" s="44">
        <f t="shared" si="6"/>
        <v>0</v>
      </c>
      <c r="O22" s="44">
        <f t="shared" si="6"/>
        <v>0</v>
      </c>
      <c r="P22" s="44">
        <f t="shared" si="6"/>
        <v>0</v>
      </c>
      <c r="Q22" s="44">
        <f t="shared" si="6"/>
        <v>9459</v>
      </c>
      <c r="R22" s="44">
        <f t="shared" si="6"/>
        <v>160</v>
      </c>
      <c r="S22" s="44">
        <f t="shared" si="6"/>
        <v>4514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s="58" customFormat="1" ht="18" customHeight="1" thickBot="1" x14ac:dyDescent="0.45">
      <c r="A23" s="49"/>
      <c r="B23" s="47" t="s">
        <v>55</v>
      </c>
      <c r="C23" s="48">
        <f>C21-C22</f>
        <v>-378</v>
      </c>
      <c r="D23" s="48">
        <f t="shared" ref="D23:S23" si="8">D21-D22</f>
        <v>3</v>
      </c>
      <c r="E23" s="48">
        <f t="shared" si="8"/>
        <v>464</v>
      </c>
      <c r="F23" s="48">
        <f t="shared" si="8"/>
        <v>-311</v>
      </c>
      <c r="G23" s="48">
        <f t="shared" si="8"/>
        <v>211</v>
      </c>
      <c r="H23" s="48">
        <f t="shared" si="8"/>
        <v>2</v>
      </c>
      <c r="I23" s="48">
        <f t="shared" si="8"/>
        <v>-14</v>
      </c>
      <c r="J23" s="48">
        <f t="shared" si="8"/>
        <v>-233</v>
      </c>
      <c r="K23" s="48">
        <f t="shared" si="8"/>
        <v>-44</v>
      </c>
      <c r="L23" s="48">
        <f t="shared" si="8"/>
        <v>7</v>
      </c>
      <c r="M23" s="48">
        <f t="shared" si="8"/>
        <v>6</v>
      </c>
      <c r="N23" s="48">
        <f t="shared" si="8"/>
        <v>2</v>
      </c>
      <c r="O23" s="48">
        <f t="shared" si="8"/>
        <v>0</v>
      </c>
      <c r="P23" s="48">
        <f t="shared" si="8"/>
        <v>0</v>
      </c>
      <c r="Q23" s="48">
        <f t="shared" si="8"/>
        <v>90</v>
      </c>
      <c r="R23" s="48">
        <f t="shared" si="8"/>
        <v>-87</v>
      </c>
      <c r="S23" s="48">
        <f t="shared" si="8"/>
        <v>-381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2" ht="18" hidden="1" thickBot="1" x14ac:dyDescent="0.45">
      <c r="A24" s="57" t="s">
        <v>57</v>
      </c>
      <c r="B24" s="65" t="s">
        <v>57</v>
      </c>
      <c r="C24" s="53">
        <v>5546</v>
      </c>
      <c r="D24" s="53">
        <v>5546</v>
      </c>
      <c r="E24" s="53">
        <v>1746</v>
      </c>
      <c r="F24" s="53">
        <v>3680</v>
      </c>
      <c r="G24" s="66">
        <v>94</v>
      </c>
      <c r="H24" s="66">
        <v>1</v>
      </c>
      <c r="I24" s="66">
        <v>6</v>
      </c>
      <c r="J24" s="66">
        <v>0</v>
      </c>
      <c r="K24" s="66">
        <v>0</v>
      </c>
      <c r="L24" s="66">
        <v>0</v>
      </c>
      <c r="M24" s="66">
        <v>1</v>
      </c>
      <c r="N24" s="66">
        <v>1</v>
      </c>
      <c r="O24" s="66">
        <v>0</v>
      </c>
      <c r="P24" s="66">
        <v>0</v>
      </c>
      <c r="Q24" s="53">
        <v>5529</v>
      </c>
      <c r="R24" s="66">
        <v>17</v>
      </c>
      <c r="S24" s="66">
        <v>0</v>
      </c>
    </row>
    <row r="25" spans="1:32" ht="18" thickBot="1" x14ac:dyDescent="0.45">
      <c r="A25" s="67" t="s">
        <v>62</v>
      </c>
      <c r="B25" s="68" t="s">
        <v>63</v>
      </c>
      <c r="C25" s="53">
        <v>2608</v>
      </c>
      <c r="D25" s="53">
        <v>1584</v>
      </c>
      <c r="E25" s="66">
        <v>336</v>
      </c>
      <c r="F25" s="53">
        <v>1188</v>
      </c>
      <c r="G25" s="66">
        <v>40</v>
      </c>
      <c r="H25" s="66">
        <v>0</v>
      </c>
      <c r="I25" s="66">
        <v>0</v>
      </c>
      <c r="J25" s="66">
        <v>1</v>
      </c>
      <c r="K25" s="66">
        <v>0</v>
      </c>
      <c r="L25" s="66">
        <v>3</v>
      </c>
      <c r="M25" s="66">
        <v>1</v>
      </c>
      <c r="N25" s="66">
        <v>0</v>
      </c>
      <c r="O25" s="66">
        <v>0</v>
      </c>
      <c r="P25" s="66">
        <v>0</v>
      </c>
      <c r="Q25" s="53">
        <v>1569</v>
      </c>
      <c r="R25" s="66">
        <v>15</v>
      </c>
      <c r="S25" s="53">
        <v>1024</v>
      </c>
    </row>
    <row r="26" spans="1:32" ht="18" thickBot="1" x14ac:dyDescent="0.45">
      <c r="A26" s="69" t="s">
        <v>62</v>
      </c>
      <c r="B26" s="68" t="s">
        <v>63</v>
      </c>
      <c r="C26" s="53">
        <v>2705</v>
      </c>
      <c r="D26" s="53">
        <v>1584</v>
      </c>
      <c r="E26" s="66">
        <v>268</v>
      </c>
      <c r="F26" s="53">
        <v>1223</v>
      </c>
      <c r="G26" s="53"/>
      <c r="H26" s="53"/>
      <c r="I26" s="66">
        <v>2</v>
      </c>
      <c r="J26" s="66">
        <v>42</v>
      </c>
      <c r="K26" s="66">
        <v>16</v>
      </c>
      <c r="L26" s="66"/>
      <c r="M26" s="66"/>
      <c r="N26" s="66"/>
      <c r="O26" s="66"/>
      <c r="P26" s="66"/>
      <c r="Q26" s="53">
        <v>1551</v>
      </c>
      <c r="R26" s="66">
        <v>33</v>
      </c>
      <c r="S26" s="53">
        <v>1121</v>
      </c>
    </row>
    <row r="27" spans="1:32" ht="18" thickBot="1" x14ac:dyDescent="0.45">
      <c r="A27" s="57"/>
      <c r="B27" s="68"/>
      <c r="C27" s="51">
        <f>C25-C26</f>
        <v>-97</v>
      </c>
      <c r="D27" s="53">
        <f t="shared" ref="D27:S27" si="9">D25-D26</f>
        <v>0</v>
      </c>
      <c r="E27" s="52">
        <f t="shared" si="9"/>
        <v>68</v>
      </c>
      <c r="F27" s="51">
        <f t="shared" si="9"/>
        <v>-35</v>
      </c>
      <c r="G27" s="53">
        <f t="shared" si="9"/>
        <v>40</v>
      </c>
      <c r="H27" s="53">
        <f t="shared" si="9"/>
        <v>0</v>
      </c>
      <c r="I27" s="53">
        <f t="shared" si="9"/>
        <v>-2</v>
      </c>
      <c r="J27" s="53">
        <f t="shared" si="9"/>
        <v>-41</v>
      </c>
      <c r="K27" s="53">
        <f t="shared" si="9"/>
        <v>-16</v>
      </c>
      <c r="L27" s="53">
        <f t="shared" si="9"/>
        <v>3</v>
      </c>
      <c r="M27" s="53">
        <f t="shared" si="9"/>
        <v>1</v>
      </c>
      <c r="N27" s="53">
        <f t="shared" si="9"/>
        <v>0</v>
      </c>
      <c r="O27" s="53">
        <f t="shared" si="9"/>
        <v>0</v>
      </c>
      <c r="P27" s="53">
        <f t="shared" si="9"/>
        <v>0</v>
      </c>
      <c r="Q27" s="53">
        <f t="shared" si="9"/>
        <v>18</v>
      </c>
      <c r="R27" s="53">
        <f t="shared" si="9"/>
        <v>-18</v>
      </c>
      <c r="S27" s="53">
        <f t="shared" si="9"/>
        <v>-97</v>
      </c>
    </row>
    <row r="28" spans="1:32" ht="18" thickBot="1" x14ac:dyDescent="0.45">
      <c r="A28" s="67" t="s">
        <v>64</v>
      </c>
      <c r="B28" s="68" t="s">
        <v>65</v>
      </c>
      <c r="C28" s="53">
        <v>2065</v>
      </c>
      <c r="D28" s="53">
        <v>1438</v>
      </c>
      <c r="E28" s="66">
        <v>237</v>
      </c>
      <c r="F28" s="53">
        <v>1158</v>
      </c>
      <c r="G28" s="66">
        <v>23</v>
      </c>
      <c r="H28" s="66">
        <v>0</v>
      </c>
      <c r="I28" s="66">
        <v>3</v>
      </c>
      <c r="J28" s="66">
        <v>0</v>
      </c>
      <c r="K28" s="66">
        <v>0</v>
      </c>
      <c r="L28" s="66">
        <v>0</v>
      </c>
      <c r="M28" s="66">
        <v>2</v>
      </c>
      <c r="N28" s="66">
        <v>1</v>
      </c>
      <c r="O28" s="66">
        <v>0</v>
      </c>
      <c r="P28" s="66">
        <v>0</v>
      </c>
      <c r="Q28" s="53">
        <v>1424</v>
      </c>
      <c r="R28" s="66">
        <v>14</v>
      </c>
      <c r="S28" s="66">
        <v>627</v>
      </c>
    </row>
    <row r="29" spans="1:32" ht="18" thickBot="1" x14ac:dyDescent="0.45">
      <c r="A29" s="69" t="s">
        <v>64</v>
      </c>
      <c r="B29" s="68" t="s">
        <v>65</v>
      </c>
      <c r="C29" s="53">
        <v>2107</v>
      </c>
      <c r="D29" s="53">
        <v>1437</v>
      </c>
      <c r="E29" s="66">
        <v>173</v>
      </c>
      <c r="F29" s="53">
        <v>1180</v>
      </c>
      <c r="G29" s="53"/>
      <c r="H29" s="53"/>
      <c r="I29" s="66">
        <v>2</v>
      </c>
      <c r="J29" s="66">
        <v>49</v>
      </c>
      <c r="K29" s="66">
        <v>4</v>
      </c>
      <c r="L29" s="66"/>
      <c r="M29" s="66"/>
      <c r="N29" s="66"/>
      <c r="O29" s="66"/>
      <c r="P29" s="66"/>
      <c r="Q29" s="53">
        <v>1408</v>
      </c>
      <c r="R29" s="66">
        <v>29</v>
      </c>
      <c r="S29" s="66">
        <v>670</v>
      </c>
      <c r="AE29" s="70">
        <f>D30+D39+D42+D56+D71+D74+D81+D94+D97+D116+D122+D138+D167+D179</f>
        <v>17</v>
      </c>
    </row>
    <row r="30" spans="1:32" ht="18" thickBot="1" x14ac:dyDescent="0.45">
      <c r="A30" s="57"/>
      <c r="B30" s="68"/>
      <c r="C30" s="51">
        <f>C28-C29</f>
        <v>-42</v>
      </c>
      <c r="D30" s="52">
        <f t="shared" ref="D30:S30" si="10">D28-D29</f>
        <v>1</v>
      </c>
      <c r="E30" s="52">
        <f t="shared" si="10"/>
        <v>64</v>
      </c>
      <c r="F30" s="51">
        <f t="shared" si="10"/>
        <v>-22</v>
      </c>
      <c r="G30" s="53">
        <f t="shared" si="10"/>
        <v>23</v>
      </c>
      <c r="H30" s="53">
        <f t="shared" si="10"/>
        <v>0</v>
      </c>
      <c r="I30" s="53">
        <f t="shared" si="10"/>
        <v>1</v>
      </c>
      <c r="J30" s="53">
        <f t="shared" si="10"/>
        <v>-49</v>
      </c>
      <c r="K30" s="53">
        <f t="shared" si="10"/>
        <v>-4</v>
      </c>
      <c r="L30" s="53">
        <f t="shared" si="10"/>
        <v>0</v>
      </c>
      <c r="M30" s="53">
        <f t="shared" si="10"/>
        <v>2</v>
      </c>
      <c r="N30" s="53">
        <f t="shared" si="10"/>
        <v>1</v>
      </c>
      <c r="O30" s="53">
        <f t="shared" si="10"/>
        <v>0</v>
      </c>
      <c r="P30" s="53">
        <f t="shared" si="10"/>
        <v>0</v>
      </c>
      <c r="Q30" s="53">
        <f t="shared" si="10"/>
        <v>16</v>
      </c>
      <c r="R30" s="53">
        <f t="shared" si="10"/>
        <v>-15</v>
      </c>
      <c r="S30" s="53">
        <f t="shared" si="10"/>
        <v>-43</v>
      </c>
    </row>
    <row r="31" spans="1:32" ht="18" thickBot="1" x14ac:dyDescent="0.45">
      <c r="A31" s="67" t="s">
        <v>66</v>
      </c>
      <c r="B31" s="68" t="s">
        <v>66</v>
      </c>
      <c r="C31" s="53">
        <v>2127</v>
      </c>
      <c r="D31" s="53">
        <v>1580</v>
      </c>
      <c r="E31" s="66">
        <v>354</v>
      </c>
      <c r="F31" s="53">
        <v>1173</v>
      </c>
      <c r="G31" s="66">
        <v>39</v>
      </c>
      <c r="H31" s="66">
        <v>0</v>
      </c>
      <c r="I31" s="66">
        <v>3</v>
      </c>
      <c r="J31" s="66">
        <v>1</v>
      </c>
      <c r="K31" s="66">
        <v>0</v>
      </c>
      <c r="L31" s="66">
        <v>1</v>
      </c>
      <c r="M31" s="66">
        <v>1</v>
      </c>
      <c r="N31" s="66">
        <v>1</v>
      </c>
      <c r="O31" s="66">
        <v>0</v>
      </c>
      <c r="P31" s="66">
        <v>0</v>
      </c>
      <c r="Q31" s="53">
        <v>1573</v>
      </c>
      <c r="R31" s="66">
        <v>7</v>
      </c>
      <c r="S31" s="66">
        <v>547</v>
      </c>
      <c r="AE31" s="70">
        <f>D59+D65+D106+D132+D173</f>
        <v>-6</v>
      </c>
    </row>
    <row r="32" spans="1:32" ht="18" thickBot="1" x14ac:dyDescent="0.45">
      <c r="A32" s="69" t="s">
        <v>66</v>
      </c>
      <c r="B32" s="68" t="s">
        <v>66</v>
      </c>
      <c r="C32" s="53">
        <v>2185</v>
      </c>
      <c r="D32" s="53">
        <v>1580</v>
      </c>
      <c r="E32" s="66">
        <v>272</v>
      </c>
      <c r="F32" s="53">
        <v>1240</v>
      </c>
      <c r="G32" s="53"/>
      <c r="H32" s="53"/>
      <c r="I32" s="66">
        <v>6</v>
      </c>
      <c r="J32" s="66">
        <v>41</v>
      </c>
      <c r="K32" s="66">
        <v>8</v>
      </c>
      <c r="L32" s="66"/>
      <c r="M32" s="66"/>
      <c r="N32" s="66"/>
      <c r="O32" s="66"/>
      <c r="P32" s="66"/>
      <c r="Q32" s="53">
        <v>1567</v>
      </c>
      <c r="R32" s="66">
        <v>13</v>
      </c>
      <c r="S32" s="66">
        <v>605</v>
      </c>
    </row>
    <row r="33" spans="1:29" ht="18" thickBot="1" x14ac:dyDescent="0.45">
      <c r="A33" s="57"/>
      <c r="B33" s="68"/>
      <c r="C33" s="51">
        <f>C31-C32</f>
        <v>-58</v>
      </c>
      <c r="D33" s="53">
        <f t="shared" ref="D33:S33" si="11">D31-D32</f>
        <v>0</v>
      </c>
      <c r="E33" s="52">
        <f t="shared" si="11"/>
        <v>82</v>
      </c>
      <c r="F33" s="51">
        <f t="shared" si="11"/>
        <v>-67</v>
      </c>
      <c r="G33" s="53">
        <f t="shared" si="11"/>
        <v>39</v>
      </c>
      <c r="H33" s="53">
        <f t="shared" si="11"/>
        <v>0</v>
      </c>
      <c r="I33" s="53">
        <f t="shared" si="11"/>
        <v>-3</v>
      </c>
      <c r="J33" s="53">
        <f t="shared" si="11"/>
        <v>-40</v>
      </c>
      <c r="K33" s="53">
        <f t="shared" si="11"/>
        <v>-8</v>
      </c>
      <c r="L33" s="53">
        <f t="shared" si="11"/>
        <v>1</v>
      </c>
      <c r="M33" s="53">
        <f t="shared" si="11"/>
        <v>1</v>
      </c>
      <c r="N33" s="53">
        <f t="shared" si="11"/>
        <v>1</v>
      </c>
      <c r="O33" s="53">
        <f t="shared" si="11"/>
        <v>0</v>
      </c>
      <c r="P33" s="53">
        <f t="shared" si="11"/>
        <v>0</v>
      </c>
      <c r="Q33" s="53">
        <f t="shared" si="11"/>
        <v>6</v>
      </c>
      <c r="R33" s="53">
        <f t="shared" si="11"/>
        <v>-6</v>
      </c>
      <c r="S33" s="53">
        <f t="shared" si="11"/>
        <v>-58</v>
      </c>
    </row>
    <row r="34" spans="1:29" ht="18" thickBot="1" x14ac:dyDescent="0.45">
      <c r="A34" s="67" t="s">
        <v>67</v>
      </c>
      <c r="B34" s="68" t="s">
        <v>67</v>
      </c>
      <c r="C34" s="53">
        <v>2448</v>
      </c>
      <c r="D34" s="53">
        <v>1816</v>
      </c>
      <c r="E34" s="66">
        <v>332</v>
      </c>
      <c r="F34" s="53">
        <v>1428</v>
      </c>
      <c r="G34" s="66">
        <v>43</v>
      </c>
      <c r="H34" s="66">
        <v>0</v>
      </c>
      <c r="I34" s="66">
        <v>3</v>
      </c>
      <c r="J34" s="66">
        <v>0</v>
      </c>
      <c r="K34" s="66">
        <v>1</v>
      </c>
      <c r="L34" s="66">
        <v>0</v>
      </c>
      <c r="M34" s="66">
        <v>1</v>
      </c>
      <c r="N34" s="66">
        <v>0</v>
      </c>
      <c r="O34" s="66">
        <v>0</v>
      </c>
      <c r="P34" s="66">
        <v>0</v>
      </c>
      <c r="Q34" s="53">
        <v>1808</v>
      </c>
      <c r="R34" s="66">
        <v>8</v>
      </c>
      <c r="S34" s="66">
        <v>632</v>
      </c>
    </row>
    <row r="35" spans="1:29" ht="18" thickBot="1" x14ac:dyDescent="0.45">
      <c r="A35" s="69" t="s">
        <v>67</v>
      </c>
      <c r="B35" s="68" t="s">
        <v>67</v>
      </c>
      <c r="C35" s="53">
        <v>2517</v>
      </c>
      <c r="D35" s="53">
        <v>1816</v>
      </c>
      <c r="E35" s="66">
        <v>254</v>
      </c>
      <c r="F35" s="53">
        <v>1500</v>
      </c>
      <c r="G35" s="53"/>
      <c r="H35" s="53"/>
      <c r="I35" s="66">
        <v>7</v>
      </c>
      <c r="J35" s="66">
        <v>34</v>
      </c>
      <c r="K35" s="66">
        <v>6</v>
      </c>
      <c r="L35" s="66"/>
      <c r="M35" s="66"/>
      <c r="N35" s="66"/>
      <c r="O35" s="66"/>
      <c r="P35" s="66"/>
      <c r="Q35" s="53">
        <v>1801</v>
      </c>
      <c r="R35" s="66">
        <v>15</v>
      </c>
      <c r="S35" s="66">
        <v>701</v>
      </c>
    </row>
    <row r="36" spans="1:29" ht="18" thickBot="1" x14ac:dyDescent="0.45">
      <c r="A36" s="57"/>
      <c r="B36" s="68"/>
      <c r="C36" s="51">
        <f>C34-C35</f>
        <v>-69</v>
      </c>
      <c r="D36" s="53">
        <f t="shared" ref="D36:S36" si="12">D34-D35</f>
        <v>0</v>
      </c>
      <c r="E36" s="52">
        <f t="shared" si="12"/>
        <v>78</v>
      </c>
      <c r="F36" s="51">
        <f t="shared" si="12"/>
        <v>-72</v>
      </c>
      <c r="G36" s="53">
        <f t="shared" si="12"/>
        <v>43</v>
      </c>
      <c r="H36" s="53">
        <f t="shared" si="12"/>
        <v>0</v>
      </c>
      <c r="I36" s="53">
        <f t="shared" si="12"/>
        <v>-4</v>
      </c>
      <c r="J36" s="53">
        <f t="shared" si="12"/>
        <v>-34</v>
      </c>
      <c r="K36" s="53">
        <f t="shared" si="12"/>
        <v>-5</v>
      </c>
      <c r="L36" s="53">
        <f t="shared" si="12"/>
        <v>0</v>
      </c>
      <c r="M36" s="53">
        <f t="shared" si="12"/>
        <v>1</v>
      </c>
      <c r="N36" s="53">
        <f t="shared" si="12"/>
        <v>0</v>
      </c>
      <c r="O36" s="53">
        <f t="shared" si="12"/>
        <v>0</v>
      </c>
      <c r="P36" s="53">
        <f t="shared" si="12"/>
        <v>0</v>
      </c>
      <c r="Q36" s="53">
        <f t="shared" si="12"/>
        <v>7</v>
      </c>
      <c r="R36" s="53">
        <f t="shared" si="12"/>
        <v>-7</v>
      </c>
      <c r="S36" s="53">
        <f t="shared" si="12"/>
        <v>-69</v>
      </c>
    </row>
    <row r="37" spans="1:29" ht="18" thickBot="1" x14ac:dyDescent="0.45">
      <c r="A37" s="67" t="s">
        <v>68</v>
      </c>
      <c r="B37" s="68" t="s">
        <v>68</v>
      </c>
      <c r="C37" s="53">
        <v>2191</v>
      </c>
      <c r="D37" s="53">
        <v>1419</v>
      </c>
      <c r="E37" s="66">
        <v>443</v>
      </c>
      <c r="F37" s="66">
        <v>900</v>
      </c>
      <c r="G37" s="66">
        <v>46</v>
      </c>
      <c r="H37" s="66">
        <v>1</v>
      </c>
      <c r="I37" s="66">
        <v>8</v>
      </c>
      <c r="J37" s="66">
        <v>1</v>
      </c>
      <c r="K37" s="66">
        <v>0</v>
      </c>
      <c r="L37" s="66">
        <v>1</v>
      </c>
      <c r="M37" s="66">
        <v>1</v>
      </c>
      <c r="N37" s="66">
        <v>0</v>
      </c>
      <c r="O37" s="66">
        <v>0</v>
      </c>
      <c r="P37" s="66">
        <v>0</v>
      </c>
      <c r="Q37" s="53">
        <v>1401</v>
      </c>
      <c r="R37" s="66">
        <v>18</v>
      </c>
      <c r="S37" s="66">
        <v>772</v>
      </c>
    </row>
    <row r="38" spans="1:29" ht="18" thickBot="1" x14ac:dyDescent="0.45">
      <c r="A38" s="69" t="s">
        <v>68</v>
      </c>
      <c r="B38" s="68" t="s">
        <v>68</v>
      </c>
      <c r="C38" s="53">
        <v>2238</v>
      </c>
      <c r="D38" s="53">
        <v>1418</v>
      </c>
      <c r="E38" s="66">
        <v>365</v>
      </c>
      <c r="F38" s="66">
        <v>946</v>
      </c>
      <c r="G38" s="66"/>
      <c r="H38" s="66"/>
      <c r="I38" s="66">
        <v>12</v>
      </c>
      <c r="J38" s="66">
        <v>40</v>
      </c>
      <c r="K38" s="66">
        <v>6</v>
      </c>
      <c r="L38" s="66"/>
      <c r="M38" s="66"/>
      <c r="N38" s="66"/>
      <c r="O38" s="66"/>
      <c r="P38" s="66"/>
      <c r="Q38" s="53">
        <v>1369</v>
      </c>
      <c r="R38" s="66">
        <v>49</v>
      </c>
      <c r="S38" s="66">
        <v>820</v>
      </c>
    </row>
    <row r="39" spans="1:29" ht="18" thickBot="1" x14ac:dyDescent="0.45">
      <c r="A39" s="57"/>
      <c r="B39" s="68"/>
      <c r="C39" s="51">
        <f>C37-C38</f>
        <v>-47</v>
      </c>
      <c r="D39" s="52">
        <f t="shared" ref="D39:S39" si="13">D37-D38</f>
        <v>1</v>
      </c>
      <c r="E39" s="52">
        <f t="shared" si="13"/>
        <v>78</v>
      </c>
      <c r="F39" s="51">
        <f t="shared" si="13"/>
        <v>-46</v>
      </c>
      <c r="G39" s="53">
        <f t="shared" si="13"/>
        <v>46</v>
      </c>
      <c r="H39" s="53">
        <f t="shared" si="13"/>
        <v>1</v>
      </c>
      <c r="I39" s="53">
        <f t="shared" si="13"/>
        <v>-4</v>
      </c>
      <c r="J39" s="53">
        <f t="shared" si="13"/>
        <v>-39</v>
      </c>
      <c r="K39" s="53">
        <f t="shared" si="13"/>
        <v>-6</v>
      </c>
      <c r="L39" s="53">
        <f t="shared" si="13"/>
        <v>1</v>
      </c>
      <c r="M39" s="53">
        <f t="shared" si="13"/>
        <v>1</v>
      </c>
      <c r="N39" s="53">
        <f t="shared" si="13"/>
        <v>0</v>
      </c>
      <c r="O39" s="53">
        <f t="shared" si="13"/>
        <v>0</v>
      </c>
      <c r="P39" s="53">
        <f t="shared" si="13"/>
        <v>0</v>
      </c>
      <c r="Q39" s="53">
        <f t="shared" si="13"/>
        <v>32</v>
      </c>
      <c r="R39" s="53">
        <f t="shared" si="13"/>
        <v>-31</v>
      </c>
      <c r="S39" s="53">
        <f t="shared" si="13"/>
        <v>-48</v>
      </c>
    </row>
    <row r="40" spans="1:29" ht="18" thickBot="1" x14ac:dyDescent="0.45">
      <c r="A40" s="67" t="s">
        <v>69</v>
      </c>
      <c r="B40" s="68" t="s">
        <v>69</v>
      </c>
      <c r="C40" s="53">
        <v>2316</v>
      </c>
      <c r="D40" s="53">
        <v>1785</v>
      </c>
      <c r="E40" s="66">
        <v>388</v>
      </c>
      <c r="F40" s="53">
        <v>1360</v>
      </c>
      <c r="G40" s="66">
        <v>20</v>
      </c>
      <c r="H40" s="66">
        <v>1</v>
      </c>
      <c r="I40" s="66">
        <v>3</v>
      </c>
      <c r="J40" s="66">
        <v>0</v>
      </c>
      <c r="K40" s="66">
        <v>0</v>
      </c>
      <c r="L40" s="66">
        <v>2</v>
      </c>
      <c r="M40" s="66">
        <v>0</v>
      </c>
      <c r="N40" s="66">
        <v>0</v>
      </c>
      <c r="O40" s="66">
        <v>0</v>
      </c>
      <c r="P40" s="66">
        <v>0</v>
      </c>
      <c r="Q40" s="53">
        <v>1774</v>
      </c>
      <c r="R40" s="66">
        <v>11</v>
      </c>
      <c r="S40" s="66">
        <v>531</v>
      </c>
    </row>
    <row r="41" spans="1:29" ht="18" thickBot="1" x14ac:dyDescent="0.45">
      <c r="A41" s="69" t="s">
        <v>69</v>
      </c>
      <c r="B41" s="68" t="s">
        <v>69</v>
      </c>
      <c r="C41" s="53">
        <v>2381</v>
      </c>
      <c r="D41" s="53">
        <v>1784</v>
      </c>
      <c r="E41" s="66">
        <v>294</v>
      </c>
      <c r="F41" s="53">
        <v>1429</v>
      </c>
      <c r="G41" s="53"/>
      <c r="H41" s="53"/>
      <c r="I41" s="66">
        <v>5</v>
      </c>
      <c r="J41" s="66">
        <v>30</v>
      </c>
      <c r="K41" s="66">
        <v>5</v>
      </c>
      <c r="L41" s="66"/>
      <c r="M41" s="66"/>
      <c r="N41" s="66"/>
      <c r="O41" s="66"/>
      <c r="P41" s="66"/>
      <c r="Q41" s="53">
        <v>1763</v>
      </c>
      <c r="R41" s="66">
        <v>21</v>
      </c>
      <c r="S41" s="66">
        <v>597</v>
      </c>
    </row>
    <row r="42" spans="1:29" ht="18" thickBot="1" x14ac:dyDescent="0.45">
      <c r="A42" s="57"/>
      <c r="B42" s="68"/>
      <c r="C42" s="51">
        <f>C40-C41</f>
        <v>-65</v>
      </c>
      <c r="D42" s="52">
        <f t="shared" ref="D42:S42" si="14">D40-D41</f>
        <v>1</v>
      </c>
      <c r="E42" s="52">
        <f t="shared" si="14"/>
        <v>94</v>
      </c>
      <c r="F42" s="51">
        <f t="shared" si="14"/>
        <v>-69</v>
      </c>
      <c r="G42" s="53">
        <f t="shared" si="14"/>
        <v>20</v>
      </c>
      <c r="H42" s="53">
        <f t="shared" si="14"/>
        <v>1</v>
      </c>
      <c r="I42" s="53">
        <f t="shared" si="14"/>
        <v>-2</v>
      </c>
      <c r="J42" s="53">
        <f t="shared" si="14"/>
        <v>-30</v>
      </c>
      <c r="K42" s="53">
        <f t="shared" si="14"/>
        <v>-5</v>
      </c>
      <c r="L42" s="53">
        <f t="shared" si="14"/>
        <v>2</v>
      </c>
      <c r="M42" s="53">
        <f t="shared" si="14"/>
        <v>0</v>
      </c>
      <c r="N42" s="53">
        <f t="shared" si="14"/>
        <v>0</v>
      </c>
      <c r="O42" s="53">
        <f t="shared" si="14"/>
        <v>0</v>
      </c>
      <c r="P42" s="53">
        <f t="shared" si="14"/>
        <v>0</v>
      </c>
      <c r="Q42" s="53">
        <f t="shared" si="14"/>
        <v>11</v>
      </c>
      <c r="R42" s="53">
        <f t="shared" si="14"/>
        <v>-10</v>
      </c>
      <c r="S42" s="53">
        <f t="shared" si="14"/>
        <v>-66</v>
      </c>
    </row>
    <row r="43" spans="1:29" ht="18" thickBot="1" x14ac:dyDescent="0.45">
      <c r="A43" s="62" t="s">
        <v>70</v>
      </c>
      <c r="B43" s="43" t="s">
        <v>53</v>
      </c>
      <c r="C43" s="44">
        <f>C47</f>
        <v>660</v>
      </c>
      <c r="D43" s="44">
        <f t="shared" ref="D43:S44" si="15">D47</f>
        <v>277</v>
      </c>
      <c r="E43" s="44">
        <f t="shared" si="15"/>
        <v>61</v>
      </c>
      <c r="F43" s="44">
        <f t="shared" si="15"/>
        <v>205</v>
      </c>
      <c r="G43" s="44">
        <f t="shared" si="15"/>
        <v>6</v>
      </c>
      <c r="H43" s="44">
        <f t="shared" si="15"/>
        <v>0</v>
      </c>
      <c r="I43" s="44">
        <f t="shared" si="15"/>
        <v>2</v>
      </c>
      <c r="J43" s="44">
        <f t="shared" si="15"/>
        <v>0</v>
      </c>
      <c r="K43" s="44">
        <f t="shared" si="15"/>
        <v>0</v>
      </c>
      <c r="L43" s="44">
        <f t="shared" si="15"/>
        <v>0</v>
      </c>
      <c r="M43" s="44">
        <f t="shared" si="15"/>
        <v>1</v>
      </c>
      <c r="N43" s="44">
        <f t="shared" si="15"/>
        <v>0</v>
      </c>
      <c r="O43" s="44">
        <f t="shared" si="15"/>
        <v>0</v>
      </c>
      <c r="P43" s="44">
        <f t="shared" si="15"/>
        <v>0</v>
      </c>
      <c r="Q43" s="44">
        <f t="shared" si="15"/>
        <v>275</v>
      </c>
      <c r="R43" s="44">
        <f t="shared" si="15"/>
        <v>2</v>
      </c>
      <c r="S43" s="44">
        <f t="shared" si="15"/>
        <v>383</v>
      </c>
      <c r="T43" s="31">
        <v>1</v>
      </c>
      <c r="U43" s="32">
        <v>1</v>
      </c>
      <c r="W43" s="32">
        <v>1</v>
      </c>
      <c r="X43" s="32">
        <v>1</v>
      </c>
      <c r="Z43" s="55"/>
      <c r="AA43" s="55">
        <f>E45</f>
        <v>6</v>
      </c>
      <c r="AC43" s="55">
        <f>F45</f>
        <v>4</v>
      </c>
    </row>
    <row r="44" spans="1:29" ht="18" thickBot="1" x14ac:dyDescent="0.45">
      <c r="A44" s="42"/>
      <c r="B44" s="47" t="s">
        <v>54</v>
      </c>
      <c r="C44" s="48">
        <f>C48</f>
        <v>707</v>
      </c>
      <c r="D44" s="48">
        <f t="shared" si="15"/>
        <v>277</v>
      </c>
      <c r="E44" s="48">
        <f t="shared" si="15"/>
        <v>55</v>
      </c>
      <c r="F44" s="48">
        <f t="shared" si="15"/>
        <v>201</v>
      </c>
      <c r="G44" s="48">
        <f t="shared" si="15"/>
        <v>0</v>
      </c>
      <c r="H44" s="48">
        <f t="shared" si="15"/>
        <v>0</v>
      </c>
      <c r="I44" s="48">
        <f t="shared" si="15"/>
        <v>1</v>
      </c>
      <c r="J44" s="48">
        <f t="shared" si="15"/>
        <v>9</v>
      </c>
      <c r="K44" s="48">
        <f t="shared" si="15"/>
        <v>2</v>
      </c>
      <c r="L44" s="48">
        <f t="shared" si="15"/>
        <v>0</v>
      </c>
      <c r="M44" s="48">
        <f t="shared" si="15"/>
        <v>0</v>
      </c>
      <c r="N44" s="48">
        <f t="shared" si="15"/>
        <v>0</v>
      </c>
      <c r="O44" s="48">
        <f t="shared" si="15"/>
        <v>0</v>
      </c>
      <c r="P44" s="48">
        <f t="shared" si="15"/>
        <v>0</v>
      </c>
      <c r="Q44" s="48">
        <f t="shared" si="15"/>
        <v>268</v>
      </c>
      <c r="R44" s="48">
        <f t="shared" si="15"/>
        <v>9</v>
      </c>
      <c r="S44" s="48">
        <f t="shared" si="15"/>
        <v>430</v>
      </c>
    </row>
    <row r="45" spans="1:29" ht="18" customHeight="1" thickBot="1" x14ac:dyDescent="0.45">
      <c r="A45" s="49"/>
      <c r="B45" s="50" t="s">
        <v>55</v>
      </c>
      <c r="C45" s="51">
        <f>C43-C44</f>
        <v>-47</v>
      </c>
      <c r="D45" s="53">
        <f t="shared" ref="D45:S45" si="16">D43-D44</f>
        <v>0</v>
      </c>
      <c r="E45" s="52">
        <f t="shared" si="16"/>
        <v>6</v>
      </c>
      <c r="F45" s="52">
        <f t="shared" si="16"/>
        <v>4</v>
      </c>
      <c r="G45" s="53">
        <f t="shared" si="16"/>
        <v>6</v>
      </c>
      <c r="H45" s="53">
        <f t="shared" si="16"/>
        <v>0</v>
      </c>
      <c r="I45" s="53">
        <f t="shared" si="16"/>
        <v>1</v>
      </c>
      <c r="J45" s="53">
        <f t="shared" si="16"/>
        <v>-9</v>
      </c>
      <c r="K45" s="53">
        <f t="shared" si="16"/>
        <v>-2</v>
      </c>
      <c r="L45" s="53">
        <f t="shared" si="16"/>
        <v>0</v>
      </c>
      <c r="M45" s="53">
        <f t="shared" si="16"/>
        <v>1</v>
      </c>
      <c r="N45" s="53">
        <f t="shared" si="16"/>
        <v>0</v>
      </c>
      <c r="O45" s="53">
        <f t="shared" si="16"/>
        <v>0</v>
      </c>
      <c r="P45" s="53">
        <f t="shared" si="16"/>
        <v>0</v>
      </c>
      <c r="Q45" s="53">
        <f t="shared" si="16"/>
        <v>7</v>
      </c>
      <c r="R45" s="53">
        <f t="shared" si="16"/>
        <v>-7</v>
      </c>
      <c r="S45" s="53">
        <f t="shared" si="16"/>
        <v>-47</v>
      </c>
    </row>
    <row r="46" spans="1:29" ht="18" hidden="1" thickBot="1" x14ac:dyDescent="0.45">
      <c r="A46" s="57" t="s">
        <v>57</v>
      </c>
      <c r="B46" s="65" t="s">
        <v>57</v>
      </c>
      <c r="C46" s="66">
        <v>656</v>
      </c>
      <c r="D46" s="66">
        <v>656</v>
      </c>
      <c r="E46" s="66">
        <v>231</v>
      </c>
      <c r="F46" s="66">
        <v>408</v>
      </c>
      <c r="G46" s="66">
        <v>13</v>
      </c>
      <c r="H46" s="66">
        <v>0</v>
      </c>
      <c r="I46" s="66">
        <v>0</v>
      </c>
      <c r="J46" s="66">
        <v>0</v>
      </c>
      <c r="K46" s="66">
        <v>0</v>
      </c>
      <c r="L46" s="66">
        <v>0</v>
      </c>
      <c r="M46" s="66">
        <v>1</v>
      </c>
      <c r="N46" s="66">
        <v>0</v>
      </c>
      <c r="O46" s="66">
        <v>0</v>
      </c>
      <c r="P46" s="66">
        <v>3</v>
      </c>
      <c r="Q46" s="66">
        <v>656</v>
      </c>
      <c r="R46" s="66">
        <v>0</v>
      </c>
      <c r="S46" s="66">
        <v>0</v>
      </c>
    </row>
    <row r="47" spans="1:29" ht="18" thickBot="1" x14ac:dyDescent="0.45">
      <c r="A47" s="67" t="s">
        <v>71</v>
      </c>
      <c r="B47" s="68" t="s">
        <v>71</v>
      </c>
      <c r="C47" s="66">
        <v>660</v>
      </c>
      <c r="D47" s="66">
        <v>277</v>
      </c>
      <c r="E47" s="66">
        <v>61</v>
      </c>
      <c r="F47" s="66">
        <v>205</v>
      </c>
      <c r="G47" s="66">
        <v>6</v>
      </c>
      <c r="H47" s="66">
        <v>0</v>
      </c>
      <c r="I47" s="66">
        <v>2</v>
      </c>
      <c r="J47" s="66">
        <v>0</v>
      </c>
      <c r="K47" s="66">
        <v>0</v>
      </c>
      <c r="L47" s="66">
        <v>0</v>
      </c>
      <c r="M47" s="66">
        <v>1</v>
      </c>
      <c r="N47" s="66">
        <v>0</v>
      </c>
      <c r="O47" s="66">
        <v>0</v>
      </c>
      <c r="P47" s="66">
        <v>0</v>
      </c>
      <c r="Q47" s="66">
        <v>275</v>
      </c>
      <c r="R47" s="66">
        <v>2</v>
      </c>
      <c r="S47" s="66">
        <v>383</v>
      </c>
    </row>
    <row r="48" spans="1:29" ht="18" thickBot="1" x14ac:dyDescent="0.45">
      <c r="A48" s="69" t="s">
        <v>71</v>
      </c>
      <c r="B48" s="68" t="s">
        <v>71</v>
      </c>
      <c r="C48" s="66">
        <v>707</v>
      </c>
      <c r="D48" s="66">
        <v>277</v>
      </c>
      <c r="E48" s="66">
        <v>55</v>
      </c>
      <c r="F48" s="66">
        <v>201</v>
      </c>
      <c r="G48" s="66"/>
      <c r="H48" s="66"/>
      <c r="I48" s="66">
        <v>1</v>
      </c>
      <c r="J48" s="66">
        <v>9</v>
      </c>
      <c r="K48" s="66">
        <v>2</v>
      </c>
      <c r="L48" s="66"/>
      <c r="M48" s="66"/>
      <c r="N48" s="66"/>
      <c r="O48" s="66"/>
      <c r="P48" s="66"/>
      <c r="Q48" s="66">
        <v>268</v>
      </c>
      <c r="R48" s="66">
        <v>9</v>
      </c>
      <c r="S48" s="66">
        <v>430</v>
      </c>
    </row>
    <row r="49" spans="1:30" ht="18" thickBot="1" x14ac:dyDescent="0.45">
      <c r="A49" s="57"/>
      <c r="B49" s="68"/>
      <c r="C49" s="51">
        <f>C47-C48</f>
        <v>-47</v>
      </c>
      <c r="D49" s="53">
        <f t="shared" ref="D49:S49" si="17">D47-D48</f>
        <v>0</v>
      </c>
      <c r="E49" s="52">
        <f t="shared" si="17"/>
        <v>6</v>
      </c>
      <c r="F49" s="52">
        <f t="shared" si="17"/>
        <v>4</v>
      </c>
      <c r="G49" s="53">
        <f t="shared" si="17"/>
        <v>6</v>
      </c>
      <c r="H49" s="53">
        <f t="shared" si="17"/>
        <v>0</v>
      </c>
      <c r="I49" s="53">
        <f t="shared" si="17"/>
        <v>1</v>
      </c>
      <c r="J49" s="53">
        <f t="shared" si="17"/>
        <v>-9</v>
      </c>
      <c r="K49" s="53">
        <f t="shared" si="17"/>
        <v>-2</v>
      </c>
      <c r="L49" s="53">
        <f t="shared" si="17"/>
        <v>0</v>
      </c>
      <c r="M49" s="53">
        <f t="shared" si="17"/>
        <v>1</v>
      </c>
      <c r="N49" s="53">
        <f t="shared" si="17"/>
        <v>0</v>
      </c>
      <c r="O49" s="53">
        <f t="shared" si="17"/>
        <v>0</v>
      </c>
      <c r="P49" s="53">
        <f t="shared" si="17"/>
        <v>0</v>
      </c>
      <c r="Q49" s="53">
        <f t="shared" si="17"/>
        <v>7</v>
      </c>
      <c r="R49" s="53">
        <f t="shared" si="17"/>
        <v>-7</v>
      </c>
      <c r="S49" s="53">
        <f t="shared" si="17"/>
        <v>-47</v>
      </c>
    </row>
    <row r="50" spans="1:30" ht="18" thickBot="1" x14ac:dyDescent="0.45">
      <c r="A50" s="62" t="s">
        <v>72</v>
      </c>
      <c r="B50" s="43" t="s">
        <v>53</v>
      </c>
      <c r="C50" s="44">
        <f>C54+C57+C60+C63+C66+C69+C72</f>
        <v>18641</v>
      </c>
      <c r="D50" s="44">
        <f t="shared" ref="D50:S51" si="18">D54+D57+D60+D63+D66+D69+D72</f>
        <v>12254</v>
      </c>
      <c r="E50" s="44">
        <f t="shared" si="18"/>
        <v>2968</v>
      </c>
      <c r="F50" s="44">
        <f t="shared" si="18"/>
        <v>8868</v>
      </c>
      <c r="G50" s="44">
        <f t="shared" si="18"/>
        <v>247</v>
      </c>
      <c r="H50" s="44">
        <f t="shared" si="18"/>
        <v>3</v>
      </c>
      <c r="I50" s="44">
        <f t="shared" si="18"/>
        <v>58</v>
      </c>
      <c r="J50" s="44">
        <f t="shared" si="18"/>
        <v>1</v>
      </c>
      <c r="K50" s="44">
        <f t="shared" si="18"/>
        <v>0</v>
      </c>
      <c r="L50" s="44">
        <f t="shared" si="18"/>
        <v>11</v>
      </c>
      <c r="M50" s="44">
        <f t="shared" si="18"/>
        <v>9</v>
      </c>
      <c r="N50" s="44">
        <f t="shared" si="18"/>
        <v>4</v>
      </c>
      <c r="O50" s="44">
        <f t="shared" si="18"/>
        <v>1</v>
      </c>
      <c r="P50" s="44">
        <f t="shared" si="18"/>
        <v>1</v>
      </c>
      <c r="Q50" s="44">
        <f t="shared" si="18"/>
        <v>12171</v>
      </c>
      <c r="R50" s="44">
        <f t="shared" si="18"/>
        <v>83</v>
      </c>
      <c r="S50" s="44">
        <f t="shared" si="18"/>
        <v>6387</v>
      </c>
      <c r="T50" s="31">
        <v>1</v>
      </c>
      <c r="U50" s="32">
        <v>7</v>
      </c>
      <c r="W50" s="32">
        <v>7</v>
      </c>
      <c r="X50" s="32">
        <v>2</v>
      </c>
      <c r="Y50" s="32">
        <v>2</v>
      </c>
      <c r="Z50" s="55">
        <v>3</v>
      </c>
      <c r="AA50" s="55">
        <f>E52</f>
        <v>535</v>
      </c>
      <c r="AD50" s="55">
        <f>F52</f>
        <v>-260</v>
      </c>
    </row>
    <row r="51" spans="1:30" ht="18" thickBot="1" x14ac:dyDescent="0.45">
      <c r="A51" s="42"/>
      <c r="B51" s="47" t="s">
        <v>54</v>
      </c>
      <c r="C51" s="48">
        <f>C55+C58+C61+C64+C67+C70+C73</f>
        <v>18981</v>
      </c>
      <c r="D51" s="48">
        <f t="shared" si="18"/>
        <v>12253</v>
      </c>
      <c r="E51" s="48">
        <f t="shared" si="18"/>
        <v>2433</v>
      </c>
      <c r="F51" s="48">
        <f t="shared" si="18"/>
        <v>9128</v>
      </c>
      <c r="G51" s="48">
        <f t="shared" si="18"/>
        <v>0</v>
      </c>
      <c r="H51" s="48">
        <f t="shared" si="18"/>
        <v>0</v>
      </c>
      <c r="I51" s="48">
        <f t="shared" si="18"/>
        <v>65</v>
      </c>
      <c r="J51" s="48">
        <f t="shared" si="18"/>
        <v>306</v>
      </c>
      <c r="K51" s="48">
        <f t="shared" si="18"/>
        <v>50</v>
      </c>
      <c r="L51" s="48">
        <f t="shared" si="18"/>
        <v>0</v>
      </c>
      <c r="M51" s="48">
        <f t="shared" si="18"/>
        <v>0</v>
      </c>
      <c r="N51" s="48">
        <f t="shared" si="18"/>
        <v>0</v>
      </c>
      <c r="O51" s="48">
        <f t="shared" si="18"/>
        <v>0</v>
      </c>
      <c r="P51" s="48">
        <f t="shared" si="18"/>
        <v>0</v>
      </c>
      <c r="Q51" s="48">
        <f t="shared" si="18"/>
        <v>11982</v>
      </c>
      <c r="R51" s="48">
        <f t="shared" si="18"/>
        <v>271</v>
      </c>
      <c r="S51" s="48">
        <f t="shared" si="18"/>
        <v>6728</v>
      </c>
    </row>
    <row r="52" spans="1:30" ht="18" customHeight="1" thickBot="1" x14ac:dyDescent="0.45">
      <c r="A52" s="49"/>
      <c r="B52" s="50" t="s">
        <v>55</v>
      </c>
      <c r="C52" s="51">
        <f>C50-C51</f>
        <v>-340</v>
      </c>
      <c r="D52" s="52">
        <f t="shared" ref="D52:S52" si="19">D50-D51</f>
        <v>1</v>
      </c>
      <c r="E52" s="52">
        <f t="shared" si="19"/>
        <v>535</v>
      </c>
      <c r="F52" s="51">
        <f t="shared" si="19"/>
        <v>-260</v>
      </c>
      <c r="G52" s="53">
        <f t="shared" si="19"/>
        <v>247</v>
      </c>
      <c r="H52" s="53">
        <f t="shared" si="19"/>
        <v>3</v>
      </c>
      <c r="I52" s="53">
        <f t="shared" si="19"/>
        <v>-7</v>
      </c>
      <c r="J52" s="53">
        <f t="shared" si="19"/>
        <v>-305</v>
      </c>
      <c r="K52" s="53">
        <f t="shared" si="19"/>
        <v>-50</v>
      </c>
      <c r="L52" s="53">
        <f t="shared" si="19"/>
        <v>11</v>
      </c>
      <c r="M52" s="53">
        <f t="shared" si="19"/>
        <v>9</v>
      </c>
      <c r="N52" s="53">
        <f t="shared" si="19"/>
        <v>4</v>
      </c>
      <c r="O52" s="53">
        <f t="shared" si="19"/>
        <v>1</v>
      </c>
      <c r="P52" s="53">
        <f t="shared" si="19"/>
        <v>1</v>
      </c>
      <c r="Q52" s="53">
        <f t="shared" si="19"/>
        <v>189</v>
      </c>
      <c r="R52" s="53">
        <f t="shared" si="19"/>
        <v>-188</v>
      </c>
      <c r="S52" s="53">
        <f t="shared" si="19"/>
        <v>-341</v>
      </c>
    </row>
    <row r="53" spans="1:30" ht="18" hidden="1" thickBot="1" x14ac:dyDescent="0.45">
      <c r="A53" s="57" t="s">
        <v>57</v>
      </c>
      <c r="B53" s="65" t="s">
        <v>57</v>
      </c>
      <c r="C53" s="53">
        <v>6741</v>
      </c>
      <c r="D53" s="53">
        <v>6741</v>
      </c>
      <c r="E53" s="53">
        <v>2100</v>
      </c>
      <c r="F53" s="53">
        <v>4507</v>
      </c>
      <c r="G53" s="66">
        <v>90</v>
      </c>
      <c r="H53" s="66">
        <v>4</v>
      </c>
      <c r="I53" s="66">
        <v>9</v>
      </c>
      <c r="J53" s="66">
        <v>1</v>
      </c>
      <c r="K53" s="66">
        <v>0</v>
      </c>
      <c r="L53" s="66">
        <v>2</v>
      </c>
      <c r="M53" s="66">
        <v>1</v>
      </c>
      <c r="N53" s="66">
        <v>1</v>
      </c>
      <c r="O53" s="66">
        <v>0</v>
      </c>
      <c r="P53" s="66">
        <v>1</v>
      </c>
      <c r="Q53" s="53">
        <v>6716</v>
      </c>
      <c r="R53" s="66">
        <v>25</v>
      </c>
      <c r="S53" s="66">
        <v>0</v>
      </c>
    </row>
    <row r="54" spans="1:30" ht="18" thickBot="1" x14ac:dyDescent="0.45">
      <c r="A54" s="67" t="s">
        <v>73</v>
      </c>
      <c r="B54" s="68" t="s">
        <v>73</v>
      </c>
      <c r="C54" s="53">
        <v>3214</v>
      </c>
      <c r="D54" s="53">
        <v>2465</v>
      </c>
      <c r="E54" s="66">
        <v>426</v>
      </c>
      <c r="F54" s="53">
        <v>1993</v>
      </c>
      <c r="G54" s="66">
        <v>26</v>
      </c>
      <c r="H54" s="66">
        <v>0</v>
      </c>
      <c r="I54" s="66">
        <v>5</v>
      </c>
      <c r="J54" s="66">
        <v>0</v>
      </c>
      <c r="K54" s="66">
        <v>0</v>
      </c>
      <c r="L54" s="66">
        <v>2</v>
      </c>
      <c r="M54" s="66">
        <v>3</v>
      </c>
      <c r="N54" s="66">
        <v>1</v>
      </c>
      <c r="O54" s="66">
        <v>0</v>
      </c>
      <c r="P54" s="66">
        <v>0</v>
      </c>
      <c r="Q54" s="53">
        <v>2456</v>
      </c>
      <c r="R54" s="66">
        <v>9</v>
      </c>
      <c r="S54" s="66">
        <v>749</v>
      </c>
    </row>
    <row r="55" spans="1:30" ht="18" thickBot="1" x14ac:dyDescent="0.45">
      <c r="A55" s="69" t="s">
        <v>73</v>
      </c>
      <c r="B55" s="68" t="s">
        <v>73</v>
      </c>
      <c r="C55" s="53">
        <v>3267</v>
      </c>
      <c r="D55" s="53">
        <v>2464</v>
      </c>
      <c r="E55" s="66">
        <v>342</v>
      </c>
      <c r="F55" s="53">
        <v>2034</v>
      </c>
      <c r="G55" s="53"/>
      <c r="H55" s="53"/>
      <c r="I55" s="66">
        <v>5</v>
      </c>
      <c r="J55" s="66">
        <v>52</v>
      </c>
      <c r="K55" s="66">
        <v>1</v>
      </c>
      <c r="L55" s="66"/>
      <c r="M55" s="66"/>
      <c r="N55" s="66"/>
      <c r="O55" s="66"/>
      <c r="P55" s="66"/>
      <c r="Q55" s="53">
        <v>2434</v>
      </c>
      <c r="R55" s="66">
        <v>30</v>
      </c>
      <c r="S55" s="66">
        <v>803</v>
      </c>
    </row>
    <row r="56" spans="1:30" ht="18" thickBot="1" x14ac:dyDescent="0.45">
      <c r="A56" s="57"/>
      <c r="B56" s="68"/>
      <c r="C56" s="51">
        <f>C54-C55</f>
        <v>-53</v>
      </c>
      <c r="D56" s="52">
        <f t="shared" ref="D56:S56" si="20">D54-D55</f>
        <v>1</v>
      </c>
      <c r="E56" s="52">
        <f t="shared" si="20"/>
        <v>84</v>
      </c>
      <c r="F56" s="51">
        <f t="shared" si="20"/>
        <v>-41</v>
      </c>
      <c r="G56" s="53">
        <f t="shared" si="20"/>
        <v>26</v>
      </c>
      <c r="H56" s="53">
        <f t="shared" si="20"/>
        <v>0</v>
      </c>
      <c r="I56" s="53">
        <f t="shared" si="20"/>
        <v>0</v>
      </c>
      <c r="J56" s="53">
        <f t="shared" si="20"/>
        <v>-52</v>
      </c>
      <c r="K56" s="53">
        <f t="shared" si="20"/>
        <v>-1</v>
      </c>
      <c r="L56" s="53">
        <f t="shared" si="20"/>
        <v>2</v>
      </c>
      <c r="M56" s="53">
        <f t="shared" si="20"/>
        <v>3</v>
      </c>
      <c r="N56" s="53">
        <f t="shared" si="20"/>
        <v>1</v>
      </c>
      <c r="O56" s="53">
        <f t="shared" si="20"/>
        <v>0</v>
      </c>
      <c r="P56" s="53">
        <f t="shared" si="20"/>
        <v>0</v>
      </c>
      <c r="Q56" s="53">
        <f t="shared" si="20"/>
        <v>22</v>
      </c>
      <c r="R56" s="53">
        <f t="shared" si="20"/>
        <v>-21</v>
      </c>
      <c r="S56" s="53">
        <f t="shared" si="20"/>
        <v>-54</v>
      </c>
    </row>
    <row r="57" spans="1:30" ht="18" thickBot="1" x14ac:dyDescent="0.45">
      <c r="A57" s="67" t="s">
        <v>74</v>
      </c>
      <c r="B57" s="68" t="s">
        <v>74</v>
      </c>
      <c r="C57" s="53">
        <v>2849</v>
      </c>
      <c r="D57" s="53">
        <v>2148</v>
      </c>
      <c r="E57" s="66">
        <v>488</v>
      </c>
      <c r="F57" s="53">
        <v>1594</v>
      </c>
      <c r="G57" s="66">
        <v>45</v>
      </c>
      <c r="H57" s="66">
        <v>0</v>
      </c>
      <c r="I57" s="66">
        <v>7</v>
      </c>
      <c r="J57" s="66">
        <v>0</v>
      </c>
      <c r="K57" s="66">
        <v>0</v>
      </c>
      <c r="L57" s="66">
        <v>2</v>
      </c>
      <c r="M57" s="66">
        <v>0</v>
      </c>
      <c r="N57" s="66">
        <v>0</v>
      </c>
      <c r="O57" s="66">
        <v>1</v>
      </c>
      <c r="P57" s="66">
        <v>1</v>
      </c>
      <c r="Q57" s="53">
        <v>2138</v>
      </c>
      <c r="R57" s="66">
        <v>10</v>
      </c>
      <c r="S57" s="66">
        <v>701</v>
      </c>
    </row>
    <row r="58" spans="1:30" ht="18" thickBot="1" x14ac:dyDescent="0.45">
      <c r="A58" s="69" t="s">
        <v>74</v>
      </c>
      <c r="B58" s="68" t="s">
        <v>74</v>
      </c>
      <c r="C58" s="53">
        <v>2914</v>
      </c>
      <c r="D58" s="53">
        <v>2150</v>
      </c>
      <c r="E58" s="66">
        <v>398</v>
      </c>
      <c r="F58" s="53">
        <v>1657</v>
      </c>
      <c r="G58" s="53"/>
      <c r="H58" s="53"/>
      <c r="I58" s="66">
        <v>5</v>
      </c>
      <c r="J58" s="66">
        <v>44</v>
      </c>
      <c r="K58" s="66">
        <v>10</v>
      </c>
      <c r="L58" s="66"/>
      <c r="M58" s="66"/>
      <c r="N58" s="66"/>
      <c r="O58" s="66"/>
      <c r="P58" s="66"/>
      <c r="Q58" s="53">
        <v>2114</v>
      </c>
      <c r="R58" s="66">
        <v>36</v>
      </c>
      <c r="S58" s="66">
        <v>764</v>
      </c>
    </row>
    <row r="59" spans="1:30" ht="18" thickBot="1" x14ac:dyDescent="0.45">
      <c r="A59" s="57"/>
      <c r="B59" s="68"/>
      <c r="C59" s="51">
        <f>C57-C58</f>
        <v>-65</v>
      </c>
      <c r="D59" s="51">
        <f t="shared" ref="D59:S59" si="21">D57-D58</f>
        <v>-2</v>
      </c>
      <c r="E59" s="52">
        <f t="shared" si="21"/>
        <v>90</v>
      </c>
      <c r="F59" s="51">
        <f t="shared" si="21"/>
        <v>-63</v>
      </c>
      <c r="G59" s="53">
        <f t="shared" si="21"/>
        <v>45</v>
      </c>
      <c r="H59" s="53">
        <f t="shared" si="21"/>
        <v>0</v>
      </c>
      <c r="I59" s="53">
        <f t="shared" si="21"/>
        <v>2</v>
      </c>
      <c r="J59" s="53">
        <f t="shared" si="21"/>
        <v>-44</v>
      </c>
      <c r="K59" s="53">
        <f t="shared" si="21"/>
        <v>-10</v>
      </c>
      <c r="L59" s="53">
        <f t="shared" si="21"/>
        <v>2</v>
      </c>
      <c r="M59" s="53">
        <f t="shared" si="21"/>
        <v>0</v>
      </c>
      <c r="N59" s="53">
        <f t="shared" si="21"/>
        <v>0</v>
      </c>
      <c r="O59" s="53">
        <f t="shared" si="21"/>
        <v>1</v>
      </c>
      <c r="P59" s="53">
        <f t="shared" si="21"/>
        <v>1</v>
      </c>
      <c r="Q59" s="53">
        <f t="shared" si="21"/>
        <v>24</v>
      </c>
      <c r="R59" s="53">
        <f t="shared" si="21"/>
        <v>-26</v>
      </c>
      <c r="S59" s="53">
        <f t="shared" si="21"/>
        <v>-63</v>
      </c>
    </row>
    <row r="60" spans="1:30" ht="18" thickBot="1" x14ac:dyDescent="0.45">
      <c r="A60" s="67" t="s">
        <v>75</v>
      </c>
      <c r="B60" s="68" t="s">
        <v>75</v>
      </c>
      <c r="C60" s="53">
        <v>2595</v>
      </c>
      <c r="D60" s="53">
        <v>1492</v>
      </c>
      <c r="E60" s="66">
        <v>531</v>
      </c>
      <c r="F60" s="66">
        <v>869</v>
      </c>
      <c r="G60" s="66">
        <v>51</v>
      </c>
      <c r="H60" s="66">
        <v>1</v>
      </c>
      <c r="I60" s="66">
        <v>15</v>
      </c>
      <c r="J60" s="66">
        <v>0</v>
      </c>
      <c r="K60" s="66">
        <v>0</v>
      </c>
      <c r="L60" s="66">
        <v>1</v>
      </c>
      <c r="M60" s="66">
        <v>2</v>
      </c>
      <c r="N60" s="66">
        <v>0</v>
      </c>
      <c r="O60" s="66">
        <v>0</v>
      </c>
      <c r="P60" s="66">
        <v>0</v>
      </c>
      <c r="Q60" s="53">
        <v>1470</v>
      </c>
      <c r="R60" s="66">
        <v>22</v>
      </c>
      <c r="S60" s="53">
        <v>1103</v>
      </c>
    </row>
    <row r="61" spans="1:30" ht="18" thickBot="1" x14ac:dyDescent="0.45">
      <c r="A61" s="69" t="s">
        <v>75</v>
      </c>
      <c r="B61" s="68" t="s">
        <v>75</v>
      </c>
      <c r="C61" s="53">
        <v>2616</v>
      </c>
      <c r="D61" s="53">
        <v>1492</v>
      </c>
      <c r="E61" s="66">
        <v>462</v>
      </c>
      <c r="F61" s="66">
        <v>911</v>
      </c>
      <c r="G61" s="66"/>
      <c r="H61" s="66"/>
      <c r="I61" s="66">
        <v>13</v>
      </c>
      <c r="J61" s="66">
        <v>45</v>
      </c>
      <c r="K61" s="66">
        <v>13</v>
      </c>
      <c r="L61" s="66"/>
      <c r="M61" s="66"/>
      <c r="N61" s="66"/>
      <c r="O61" s="66"/>
      <c r="P61" s="66"/>
      <c r="Q61" s="53">
        <v>1444</v>
      </c>
      <c r="R61" s="66">
        <v>48</v>
      </c>
      <c r="S61" s="53">
        <v>1124</v>
      </c>
    </row>
    <row r="62" spans="1:30" ht="18" thickBot="1" x14ac:dyDescent="0.45">
      <c r="A62" s="57"/>
      <c r="B62" s="68"/>
      <c r="C62" s="51">
        <f>C60-C61</f>
        <v>-21</v>
      </c>
      <c r="D62" s="53">
        <f t="shared" ref="D62:S62" si="22">D60-D61</f>
        <v>0</v>
      </c>
      <c r="E62" s="52">
        <f t="shared" si="22"/>
        <v>69</v>
      </c>
      <c r="F62" s="51">
        <f t="shared" si="22"/>
        <v>-42</v>
      </c>
      <c r="G62" s="53">
        <f t="shared" si="22"/>
        <v>51</v>
      </c>
      <c r="H62" s="53">
        <f t="shared" si="22"/>
        <v>1</v>
      </c>
      <c r="I62" s="53">
        <f t="shared" si="22"/>
        <v>2</v>
      </c>
      <c r="J62" s="53">
        <f t="shared" si="22"/>
        <v>-45</v>
      </c>
      <c r="K62" s="53">
        <f t="shared" si="22"/>
        <v>-13</v>
      </c>
      <c r="L62" s="53">
        <f t="shared" si="22"/>
        <v>1</v>
      </c>
      <c r="M62" s="53">
        <f t="shared" si="22"/>
        <v>2</v>
      </c>
      <c r="N62" s="53">
        <f t="shared" si="22"/>
        <v>0</v>
      </c>
      <c r="O62" s="53">
        <f t="shared" si="22"/>
        <v>0</v>
      </c>
      <c r="P62" s="53">
        <f t="shared" si="22"/>
        <v>0</v>
      </c>
      <c r="Q62" s="53">
        <f t="shared" si="22"/>
        <v>26</v>
      </c>
      <c r="R62" s="53">
        <f t="shared" si="22"/>
        <v>-26</v>
      </c>
      <c r="S62" s="53">
        <f t="shared" si="22"/>
        <v>-21</v>
      </c>
    </row>
    <row r="63" spans="1:30" ht="18" thickBot="1" x14ac:dyDescent="0.45">
      <c r="A63" s="67" t="s">
        <v>76</v>
      </c>
      <c r="B63" s="68" t="s">
        <v>76</v>
      </c>
      <c r="C63" s="53">
        <v>2406</v>
      </c>
      <c r="D63" s="53">
        <v>1323</v>
      </c>
      <c r="E63" s="66">
        <v>517</v>
      </c>
      <c r="F63" s="66">
        <v>739</v>
      </c>
      <c r="G63" s="66">
        <v>31</v>
      </c>
      <c r="H63" s="66">
        <v>0</v>
      </c>
      <c r="I63" s="66">
        <v>16</v>
      </c>
      <c r="J63" s="66">
        <v>1</v>
      </c>
      <c r="K63" s="66">
        <v>0</v>
      </c>
      <c r="L63" s="66">
        <v>1</v>
      </c>
      <c r="M63" s="66">
        <v>0</v>
      </c>
      <c r="N63" s="66">
        <v>1</v>
      </c>
      <c r="O63" s="66">
        <v>0</v>
      </c>
      <c r="P63" s="66">
        <v>0</v>
      </c>
      <c r="Q63" s="53">
        <v>1306</v>
      </c>
      <c r="R63" s="66">
        <v>17</v>
      </c>
      <c r="S63" s="53">
        <v>1083</v>
      </c>
    </row>
    <row r="64" spans="1:30" ht="18" thickBot="1" x14ac:dyDescent="0.45">
      <c r="A64" s="69" t="s">
        <v>76</v>
      </c>
      <c r="B64" s="68" t="s">
        <v>76</v>
      </c>
      <c r="C64" s="53">
        <v>2435</v>
      </c>
      <c r="D64" s="53">
        <v>1324</v>
      </c>
      <c r="E64" s="66">
        <v>451</v>
      </c>
      <c r="F64" s="66">
        <v>743</v>
      </c>
      <c r="G64" s="66"/>
      <c r="H64" s="66"/>
      <c r="I64" s="66">
        <v>20</v>
      </c>
      <c r="J64" s="66">
        <v>41</v>
      </c>
      <c r="K64" s="66">
        <v>11</v>
      </c>
      <c r="L64" s="66"/>
      <c r="M64" s="66"/>
      <c r="N64" s="66"/>
      <c r="O64" s="66"/>
      <c r="P64" s="66"/>
      <c r="Q64" s="53">
        <v>1266</v>
      </c>
      <c r="R64" s="66">
        <v>58</v>
      </c>
      <c r="S64" s="53">
        <v>1111</v>
      </c>
    </row>
    <row r="65" spans="1:30" ht="18" thickBot="1" x14ac:dyDescent="0.45">
      <c r="A65" s="57"/>
      <c r="B65" s="68"/>
      <c r="C65" s="51">
        <f>C63-C64</f>
        <v>-29</v>
      </c>
      <c r="D65" s="51">
        <f t="shared" ref="D65:S65" si="23">D63-D64</f>
        <v>-1</v>
      </c>
      <c r="E65" s="52">
        <f t="shared" si="23"/>
        <v>66</v>
      </c>
      <c r="F65" s="51">
        <f t="shared" si="23"/>
        <v>-4</v>
      </c>
      <c r="G65" s="53">
        <f t="shared" si="23"/>
        <v>31</v>
      </c>
      <c r="H65" s="53">
        <f t="shared" si="23"/>
        <v>0</v>
      </c>
      <c r="I65" s="53">
        <f t="shared" si="23"/>
        <v>-4</v>
      </c>
      <c r="J65" s="53">
        <f t="shared" si="23"/>
        <v>-40</v>
      </c>
      <c r="K65" s="53">
        <f t="shared" si="23"/>
        <v>-11</v>
      </c>
      <c r="L65" s="53">
        <f t="shared" si="23"/>
        <v>1</v>
      </c>
      <c r="M65" s="53">
        <f t="shared" si="23"/>
        <v>0</v>
      </c>
      <c r="N65" s="53">
        <f t="shared" si="23"/>
        <v>1</v>
      </c>
      <c r="O65" s="53">
        <f t="shared" si="23"/>
        <v>0</v>
      </c>
      <c r="P65" s="53">
        <f t="shared" si="23"/>
        <v>0</v>
      </c>
      <c r="Q65" s="53">
        <f t="shared" si="23"/>
        <v>40</v>
      </c>
      <c r="R65" s="53">
        <f t="shared" si="23"/>
        <v>-41</v>
      </c>
      <c r="S65" s="53">
        <f t="shared" si="23"/>
        <v>-28</v>
      </c>
    </row>
    <row r="66" spans="1:30" ht="18" thickBot="1" x14ac:dyDescent="0.45">
      <c r="A66" s="67" t="s">
        <v>77</v>
      </c>
      <c r="B66" s="68" t="s">
        <v>77</v>
      </c>
      <c r="C66" s="53">
        <v>2145</v>
      </c>
      <c r="D66" s="66">
        <v>962</v>
      </c>
      <c r="E66" s="66">
        <v>355</v>
      </c>
      <c r="F66" s="66">
        <v>557</v>
      </c>
      <c r="G66" s="66">
        <v>26</v>
      </c>
      <c r="H66" s="66">
        <v>0</v>
      </c>
      <c r="I66" s="66">
        <v>8</v>
      </c>
      <c r="J66" s="66">
        <v>0</v>
      </c>
      <c r="K66" s="66">
        <v>0</v>
      </c>
      <c r="L66" s="66">
        <v>2</v>
      </c>
      <c r="M66" s="66">
        <v>1</v>
      </c>
      <c r="N66" s="66">
        <v>1</v>
      </c>
      <c r="O66" s="66">
        <v>0</v>
      </c>
      <c r="P66" s="66">
        <v>0</v>
      </c>
      <c r="Q66" s="66">
        <v>950</v>
      </c>
      <c r="R66" s="66">
        <v>12</v>
      </c>
      <c r="S66" s="53">
        <v>1183</v>
      </c>
    </row>
    <row r="67" spans="1:30" ht="18" thickBot="1" x14ac:dyDescent="0.45">
      <c r="A67" s="69" t="s">
        <v>77</v>
      </c>
      <c r="B67" s="68" t="s">
        <v>77</v>
      </c>
      <c r="C67" s="53">
        <v>2179</v>
      </c>
      <c r="D67" s="66">
        <v>962</v>
      </c>
      <c r="E67" s="66">
        <v>297</v>
      </c>
      <c r="F67" s="66">
        <v>571</v>
      </c>
      <c r="G67" s="66"/>
      <c r="H67" s="66"/>
      <c r="I67" s="66">
        <v>9</v>
      </c>
      <c r="J67" s="66">
        <v>34</v>
      </c>
      <c r="K67" s="66">
        <v>4</v>
      </c>
      <c r="L67" s="66"/>
      <c r="M67" s="66"/>
      <c r="N67" s="66"/>
      <c r="O67" s="66"/>
      <c r="P67" s="66"/>
      <c r="Q67" s="66">
        <v>915</v>
      </c>
      <c r="R67" s="66">
        <v>47</v>
      </c>
      <c r="S67" s="53">
        <v>1217</v>
      </c>
    </row>
    <row r="68" spans="1:30" ht="18" thickBot="1" x14ac:dyDescent="0.45">
      <c r="A68" s="57"/>
      <c r="B68" s="68"/>
      <c r="C68" s="51">
        <f>C66-C67</f>
        <v>-34</v>
      </c>
      <c r="D68" s="53">
        <f t="shared" ref="D68:S68" si="24">D66-D67</f>
        <v>0</v>
      </c>
      <c r="E68" s="52">
        <f t="shared" si="24"/>
        <v>58</v>
      </c>
      <c r="F68" s="51">
        <f t="shared" si="24"/>
        <v>-14</v>
      </c>
      <c r="G68" s="53">
        <f t="shared" si="24"/>
        <v>26</v>
      </c>
      <c r="H68" s="53">
        <f t="shared" si="24"/>
        <v>0</v>
      </c>
      <c r="I68" s="53">
        <f t="shared" si="24"/>
        <v>-1</v>
      </c>
      <c r="J68" s="53">
        <f t="shared" si="24"/>
        <v>-34</v>
      </c>
      <c r="K68" s="53">
        <f t="shared" si="24"/>
        <v>-4</v>
      </c>
      <c r="L68" s="53">
        <f t="shared" si="24"/>
        <v>2</v>
      </c>
      <c r="M68" s="53">
        <f t="shared" si="24"/>
        <v>1</v>
      </c>
      <c r="N68" s="53">
        <f t="shared" si="24"/>
        <v>1</v>
      </c>
      <c r="O68" s="53">
        <f t="shared" si="24"/>
        <v>0</v>
      </c>
      <c r="P68" s="53">
        <f t="shared" si="24"/>
        <v>0</v>
      </c>
      <c r="Q68" s="53">
        <f t="shared" si="24"/>
        <v>35</v>
      </c>
      <c r="R68" s="53">
        <f t="shared" si="24"/>
        <v>-35</v>
      </c>
      <c r="S68" s="53">
        <f t="shared" si="24"/>
        <v>-34</v>
      </c>
    </row>
    <row r="69" spans="1:30" ht="18" thickBot="1" x14ac:dyDescent="0.45">
      <c r="A69" s="67" t="s">
        <v>78</v>
      </c>
      <c r="B69" s="68" t="s">
        <v>78</v>
      </c>
      <c r="C69" s="53">
        <v>2900</v>
      </c>
      <c r="D69" s="53">
        <v>1878</v>
      </c>
      <c r="E69" s="66">
        <v>267</v>
      </c>
      <c r="F69" s="53">
        <v>1561</v>
      </c>
      <c r="G69" s="66">
        <v>35</v>
      </c>
      <c r="H69" s="66">
        <v>1</v>
      </c>
      <c r="I69" s="66">
        <v>2</v>
      </c>
      <c r="J69" s="66">
        <v>0</v>
      </c>
      <c r="K69" s="66">
        <v>0</v>
      </c>
      <c r="L69" s="66">
        <v>0</v>
      </c>
      <c r="M69" s="66">
        <v>3</v>
      </c>
      <c r="N69" s="66">
        <v>1</v>
      </c>
      <c r="O69" s="66">
        <v>0</v>
      </c>
      <c r="P69" s="66">
        <v>0</v>
      </c>
      <c r="Q69" s="53">
        <v>1870</v>
      </c>
      <c r="R69" s="66">
        <v>8</v>
      </c>
      <c r="S69" s="53">
        <v>1022</v>
      </c>
    </row>
    <row r="70" spans="1:30" ht="18" thickBot="1" x14ac:dyDescent="0.45">
      <c r="A70" s="69" t="s">
        <v>78</v>
      </c>
      <c r="B70" s="68" t="s">
        <v>78</v>
      </c>
      <c r="C70" s="53">
        <v>2997</v>
      </c>
      <c r="D70" s="53">
        <v>1876</v>
      </c>
      <c r="E70" s="66">
        <v>212</v>
      </c>
      <c r="F70" s="53">
        <v>1574</v>
      </c>
      <c r="G70" s="53"/>
      <c r="H70" s="53"/>
      <c r="I70" s="66">
        <v>6</v>
      </c>
      <c r="J70" s="66">
        <v>52</v>
      </c>
      <c r="K70" s="66">
        <v>7</v>
      </c>
      <c r="L70" s="66"/>
      <c r="M70" s="66"/>
      <c r="N70" s="66"/>
      <c r="O70" s="66"/>
      <c r="P70" s="66"/>
      <c r="Q70" s="53">
        <v>1851</v>
      </c>
      <c r="R70" s="66">
        <v>25</v>
      </c>
      <c r="S70" s="53">
        <v>1121</v>
      </c>
    </row>
    <row r="71" spans="1:30" ht="18" thickBot="1" x14ac:dyDescent="0.45">
      <c r="A71" s="57"/>
      <c r="B71" s="68"/>
      <c r="C71" s="51">
        <f>C69-C70</f>
        <v>-97</v>
      </c>
      <c r="D71" s="52">
        <f t="shared" ref="D71:S71" si="25">D69-D70</f>
        <v>2</v>
      </c>
      <c r="E71" s="52">
        <f t="shared" si="25"/>
        <v>55</v>
      </c>
      <c r="F71" s="51">
        <f t="shared" si="25"/>
        <v>-13</v>
      </c>
      <c r="G71" s="53">
        <f t="shared" si="25"/>
        <v>35</v>
      </c>
      <c r="H71" s="53">
        <f t="shared" si="25"/>
        <v>1</v>
      </c>
      <c r="I71" s="53">
        <f t="shared" si="25"/>
        <v>-4</v>
      </c>
      <c r="J71" s="53">
        <f t="shared" si="25"/>
        <v>-52</v>
      </c>
      <c r="K71" s="53">
        <f t="shared" si="25"/>
        <v>-7</v>
      </c>
      <c r="L71" s="53">
        <f t="shared" si="25"/>
        <v>0</v>
      </c>
      <c r="M71" s="53">
        <f t="shared" si="25"/>
        <v>3</v>
      </c>
      <c r="N71" s="53">
        <f t="shared" si="25"/>
        <v>1</v>
      </c>
      <c r="O71" s="53">
        <f t="shared" si="25"/>
        <v>0</v>
      </c>
      <c r="P71" s="53">
        <f t="shared" si="25"/>
        <v>0</v>
      </c>
      <c r="Q71" s="53">
        <f t="shared" si="25"/>
        <v>19</v>
      </c>
      <c r="R71" s="53">
        <f t="shared" si="25"/>
        <v>-17</v>
      </c>
      <c r="S71" s="53">
        <f t="shared" si="25"/>
        <v>-99</v>
      </c>
    </row>
    <row r="72" spans="1:30" ht="18" thickBot="1" x14ac:dyDescent="0.45">
      <c r="A72" s="67" t="s">
        <v>79</v>
      </c>
      <c r="B72" s="68" t="s">
        <v>79</v>
      </c>
      <c r="C72" s="53">
        <v>2532</v>
      </c>
      <c r="D72" s="53">
        <v>1986</v>
      </c>
      <c r="E72" s="66">
        <v>384</v>
      </c>
      <c r="F72" s="53">
        <v>1555</v>
      </c>
      <c r="G72" s="66">
        <v>33</v>
      </c>
      <c r="H72" s="66">
        <v>1</v>
      </c>
      <c r="I72" s="66">
        <v>5</v>
      </c>
      <c r="J72" s="66">
        <v>0</v>
      </c>
      <c r="K72" s="66">
        <v>0</v>
      </c>
      <c r="L72" s="66">
        <v>3</v>
      </c>
      <c r="M72" s="66">
        <v>0</v>
      </c>
      <c r="N72" s="66">
        <v>0</v>
      </c>
      <c r="O72" s="66">
        <v>0</v>
      </c>
      <c r="P72" s="66">
        <v>0</v>
      </c>
      <c r="Q72" s="53">
        <v>1981</v>
      </c>
      <c r="R72" s="66">
        <v>5</v>
      </c>
      <c r="S72" s="66">
        <v>546</v>
      </c>
    </row>
    <row r="73" spans="1:30" ht="18" thickBot="1" x14ac:dyDescent="0.45">
      <c r="A73" s="69" t="s">
        <v>79</v>
      </c>
      <c r="B73" s="68" t="s">
        <v>79</v>
      </c>
      <c r="C73" s="53">
        <v>2573</v>
      </c>
      <c r="D73" s="53">
        <v>1985</v>
      </c>
      <c r="E73" s="66">
        <v>271</v>
      </c>
      <c r="F73" s="53">
        <v>1638</v>
      </c>
      <c r="G73" s="53"/>
      <c r="H73" s="53"/>
      <c r="I73" s="66">
        <v>7</v>
      </c>
      <c r="J73" s="66">
        <v>38</v>
      </c>
      <c r="K73" s="66">
        <v>4</v>
      </c>
      <c r="L73" s="66"/>
      <c r="M73" s="66"/>
      <c r="N73" s="66"/>
      <c r="O73" s="66"/>
      <c r="P73" s="66"/>
      <c r="Q73" s="53">
        <v>1958</v>
      </c>
      <c r="R73" s="66">
        <v>27</v>
      </c>
      <c r="S73" s="66">
        <v>588</v>
      </c>
    </row>
    <row r="74" spans="1:30" ht="18" thickBot="1" x14ac:dyDescent="0.45">
      <c r="A74" s="57"/>
      <c r="B74" s="68"/>
      <c r="C74" s="51">
        <f>C72-C73</f>
        <v>-41</v>
      </c>
      <c r="D74" s="52">
        <f t="shared" ref="D74:S74" si="26">D72-D73</f>
        <v>1</v>
      </c>
      <c r="E74" s="52">
        <f t="shared" si="26"/>
        <v>113</v>
      </c>
      <c r="F74" s="51">
        <f t="shared" si="26"/>
        <v>-83</v>
      </c>
      <c r="G74" s="53">
        <f t="shared" si="26"/>
        <v>33</v>
      </c>
      <c r="H74" s="53">
        <f t="shared" si="26"/>
        <v>1</v>
      </c>
      <c r="I74" s="53">
        <f t="shared" si="26"/>
        <v>-2</v>
      </c>
      <c r="J74" s="53">
        <f t="shared" si="26"/>
        <v>-38</v>
      </c>
      <c r="K74" s="53">
        <f t="shared" si="26"/>
        <v>-4</v>
      </c>
      <c r="L74" s="53">
        <f t="shared" si="26"/>
        <v>3</v>
      </c>
      <c r="M74" s="53">
        <f t="shared" si="26"/>
        <v>0</v>
      </c>
      <c r="N74" s="53">
        <f t="shared" si="26"/>
        <v>0</v>
      </c>
      <c r="O74" s="53">
        <f t="shared" si="26"/>
        <v>0</v>
      </c>
      <c r="P74" s="53">
        <f t="shared" si="26"/>
        <v>0</v>
      </c>
      <c r="Q74" s="53">
        <f t="shared" si="26"/>
        <v>23</v>
      </c>
      <c r="R74" s="53">
        <f t="shared" si="26"/>
        <v>-22</v>
      </c>
      <c r="S74" s="53">
        <f t="shared" si="26"/>
        <v>-42</v>
      </c>
    </row>
    <row r="75" spans="1:30" ht="18" thickBot="1" x14ac:dyDescent="0.45">
      <c r="A75" s="62" t="s">
        <v>80</v>
      </c>
      <c r="B75" s="43" t="s">
        <v>53</v>
      </c>
      <c r="C75" s="44">
        <f>C79+C82+C85</f>
        <v>7603</v>
      </c>
      <c r="D75" s="44">
        <f t="shared" ref="D75:S76" si="27">D79+D82+D85</f>
        <v>5828</v>
      </c>
      <c r="E75" s="44">
        <f t="shared" si="27"/>
        <v>899</v>
      </c>
      <c r="F75" s="44">
        <f t="shared" si="27"/>
        <v>4792</v>
      </c>
      <c r="G75" s="44">
        <f t="shared" si="27"/>
        <v>92</v>
      </c>
      <c r="H75" s="44">
        <f t="shared" si="27"/>
        <v>0</v>
      </c>
      <c r="I75" s="44">
        <f t="shared" si="27"/>
        <v>13</v>
      </c>
      <c r="J75" s="44">
        <f t="shared" si="27"/>
        <v>1</v>
      </c>
      <c r="K75" s="44">
        <f t="shared" si="27"/>
        <v>0</v>
      </c>
      <c r="L75" s="44">
        <f t="shared" si="27"/>
        <v>5</v>
      </c>
      <c r="M75" s="44">
        <f t="shared" si="27"/>
        <v>2</v>
      </c>
      <c r="N75" s="44">
        <f t="shared" si="27"/>
        <v>1</v>
      </c>
      <c r="O75" s="44">
        <f t="shared" si="27"/>
        <v>0</v>
      </c>
      <c r="P75" s="44">
        <f t="shared" si="27"/>
        <v>1</v>
      </c>
      <c r="Q75" s="44">
        <f t="shared" si="27"/>
        <v>5806</v>
      </c>
      <c r="R75" s="44">
        <f t="shared" si="27"/>
        <v>22</v>
      </c>
      <c r="S75" s="44">
        <f t="shared" si="27"/>
        <v>1775</v>
      </c>
      <c r="T75" s="31">
        <v>1</v>
      </c>
      <c r="U75" s="32">
        <v>3</v>
      </c>
      <c r="W75" s="32">
        <v>3</v>
      </c>
      <c r="X75" s="32">
        <v>2</v>
      </c>
      <c r="Z75" s="32">
        <v>1</v>
      </c>
      <c r="AA75" s="55">
        <f>E77</f>
        <v>218</v>
      </c>
      <c r="AD75" s="55">
        <f>F77</f>
        <v>-68</v>
      </c>
    </row>
    <row r="76" spans="1:30" ht="18" thickBot="1" x14ac:dyDescent="0.45">
      <c r="A76" s="42"/>
      <c r="B76" s="47" t="s">
        <v>54</v>
      </c>
      <c r="C76" s="48">
        <f>C80+C83+C86</f>
        <v>7785</v>
      </c>
      <c r="D76" s="48">
        <f t="shared" si="27"/>
        <v>5827</v>
      </c>
      <c r="E76" s="48">
        <f t="shared" si="27"/>
        <v>681</v>
      </c>
      <c r="F76" s="48">
        <f t="shared" si="27"/>
        <v>4860</v>
      </c>
      <c r="G76" s="48">
        <f t="shared" si="27"/>
        <v>0</v>
      </c>
      <c r="H76" s="48">
        <f t="shared" si="27"/>
        <v>0</v>
      </c>
      <c r="I76" s="48">
        <f t="shared" si="27"/>
        <v>14</v>
      </c>
      <c r="J76" s="48">
        <f t="shared" si="27"/>
        <v>183</v>
      </c>
      <c r="K76" s="48">
        <f t="shared" si="27"/>
        <v>10</v>
      </c>
      <c r="L76" s="48">
        <f t="shared" si="27"/>
        <v>0</v>
      </c>
      <c r="M76" s="48">
        <f t="shared" si="27"/>
        <v>0</v>
      </c>
      <c r="N76" s="48">
        <f t="shared" si="27"/>
        <v>0</v>
      </c>
      <c r="O76" s="48">
        <f t="shared" si="27"/>
        <v>0</v>
      </c>
      <c r="P76" s="48">
        <f t="shared" si="27"/>
        <v>0</v>
      </c>
      <c r="Q76" s="48">
        <f t="shared" si="27"/>
        <v>5748</v>
      </c>
      <c r="R76" s="48">
        <f t="shared" si="27"/>
        <v>79</v>
      </c>
      <c r="S76" s="48">
        <f t="shared" si="27"/>
        <v>1958</v>
      </c>
    </row>
    <row r="77" spans="1:30" ht="18" customHeight="1" thickBot="1" x14ac:dyDescent="0.45">
      <c r="A77" s="49"/>
      <c r="B77" s="50" t="s">
        <v>55</v>
      </c>
      <c r="C77" s="51">
        <f>C75-C76</f>
        <v>-182</v>
      </c>
      <c r="D77" s="52">
        <f t="shared" ref="D77:S77" si="28">D75-D76</f>
        <v>1</v>
      </c>
      <c r="E77" s="52">
        <f t="shared" si="28"/>
        <v>218</v>
      </c>
      <c r="F77" s="51">
        <f t="shared" si="28"/>
        <v>-68</v>
      </c>
      <c r="G77" s="53">
        <f t="shared" si="28"/>
        <v>92</v>
      </c>
      <c r="H77" s="53">
        <f t="shared" si="28"/>
        <v>0</v>
      </c>
      <c r="I77" s="53">
        <f t="shared" si="28"/>
        <v>-1</v>
      </c>
      <c r="J77" s="53">
        <f t="shared" si="28"/>
        <v>-182</v>
      </c>
      <c r="K77" s="53">
        <f t="shared" si="28"/>
        <v>-10</v>
      </c>
      <c r="L77" s="53">
        <f t="shared" si="28"/>
        <v>5</v>
      </c>
      <c r="M77" s="53">
        <f t="shared" si="28"/>
        <v>2</v>
      </c>
      <c r="N77" s="53">
        <f t="shared" si="28"/>
        <v>1</v>
      </c>
      <c r="O77" s="53">
        <f t="shared" si="28"/>
        <v>0</v>
      </c>
      <c r="P77" s="53">
        <f t="shared" si="28"/>
        <v>1</v>
      </c>
      <c r="Q77" s="53">
        <f t="shared" si="28"/>
        <v>58</v>
      </c>
      <c r="R77" s="53">
        <f t="shared" si="28"/>
        <v>-57</v>
      </c>
      <c r="S77" s="53">
        <f t="shared" si="28"/>
        <v>-183</v>
      </c>
    </row>
    <row r="78" spans="1:30" ht="18" hidden="1" thickBot="1" x14ac:dyDescent="0.45">
      <c r="A78" s="57" t="s">
        <v>57</v>
      </c>
      <c r="B78" s="65" t="s">
        <v>57</v>
      </c>
      <c r="C78" s="53">
        <v>3066</v>
      </c>
      <c r="D78" s="53">
        <v>3066</v>
      </c>
      <c r="E78" s="66">
        <v>721</v>
      </c>
      <c r="F78" s="53">
        <v>2291</v>
      </c>
      <c r="G78" s="66">
        <v>32</v>
      </c>
      <c r="H78" s="66">
        <v>0</v>
      </c>
      <c r="I78" s="66">
        <v>4</v>
      </c>
      <c r="J78" s="66">
        <v>0</v>
      </c>
      <c r="K78" s="66">
        <v>0</v>
      </c>
      <c r="L78" s="66">
        <v>1</v>
      </c>
      <c r="M78" s="66">
        <v>1</v>
      </c>
      <c r="N78" s="66">
        <v>1</v>
      </c>
      <c r="O78" s="66">
        <v>1</v>
      </c>
      <c r="P78" s="66">
        <v>0</v>
      </c>
      <c r="Q78" s="53">
        <v>3052</v>
      </c>
      <c r="R78" s="66">
        <v>14</v>
      </c>
      <c r="S78" s="66">
        <v>0</v>
      </c>
    </row>
    <row r="79" spans="1:30" ht="18" thickBot="1" x14ac:dyDescent="0.45">
      <c r="A79" s="67" t="s">
        <v>81</v>
      </c>
      <c r="B79" s="68" t="s">
        <v>81</v>
      </c>
      <c r="C79" s="53">
        <v>2731</v>
      </c>
      <c r="D79" s="53">
        <v>1948</v>
      </c>
      <c r="E79" s="66">
        <v>272</v>
      </c>
      <c r="F79" s="53">
        <v>1636</v>
      </c>
      <c r="G79" s="66">
        <v>25</v>
      </c>
      <c r="H79" s="66">
        <v>0</v>
      </c>
      <c r="I79" s="66">
        <v>4</v>
      </c>
      <c r="J79" s="66">
        <v>0</v>
      </c>
      <c r="K79" s="66">
        <v>0</v>
      </c>
      <c r="L79" s="66">
        <v>3</v>
      </c>
      <c r="M79" s="66">
        <v>1</v>
      </c>
      <c r="N79" s="66">
        <v>0</v>
      </c>
      <c r="O79" s="66">
        <v>0</v>
      </c>
      <c r="P79" s="66">
        <v>0</v>
      </c>
      <c r="Q79" s="53">
        <v>1941</v>
      </c>
      <c r="R79" s="66">
        <v>7</v>
      </c>
      <c r="S79" s="66">
        <v>783</v>
      </c>
    </row>
    <row r="80" spans="1:30" ht="18" thickBot="1" x14ac:dyDescent="0.45">
      <c r="A80" s="69" t="s">
        <v>81</v>
      </c>
      <c r="B80" s="68" t="s">
        <v>81</v>
      </c>
      <c r="C80" s="53">
        <v>2809</v>
      </c>
      <c r="D80" s="53">
        <v>1947</v>
      </c>
      <c r="E80" s="66">
        <v>195</v>
      </c>
      <c r="F80" s="53">
        <v>1658</v>
      </c>
      <c r="G80" s="53"/>
      <c r="H80" s="53"/>
      <c r="I80" s="66">
        <v>7</v>
      </c>
      <c r="J80" s="66">
        <v>49</v>
      </c>
      <c r="K80" s="66">
        <v>4</v>
      </c>
      <c r="L80" s="66"/>
      <c r="M80" s="66"/>
      <c r="N80" s="66"/>
      <c r="O80" s="66"/>
      <c r="P80" s="66"/>
      <c r="Q80" s="53">
        <v>1913</v>
      </c>
      <c r="R80" s="66">
        <v>34</v>
      </c>
      <c r="S80" s="66">
        <v>862</v>
      </c>
    </row>
    <row r="81" spans="1:30" ht="18" thickBot="1" x14ac:dyDescent="0.45">
      <c r="A81" s="57"/>
      <c r="B81" s="68"/>
      <c r="C81" s="51">
        <f>C79-C80</f>
        <v>-78</v>
      </c>
      <c r="D81" s="52">
        <f t="shared" ref="D81:S81" si="29">D79-D80</f>
        <v>1</v>
      </c>
      <c r="E81" s="52">
        <f t="shared" si="29"/>
        <v>77</v>
      </c>
      <c r="F81" s="51">
        <f t="shared" si="29"/>
        <v>-22</v>
      </c>
      <c r="G81" s="53">
        <f t="shared" si="29"/>
        <v>25</v>
      </c>
      <c r="H81" s="53">
        <f t="shared" si="29"/>
        <v>0</v>
      </c>
      <c r="I81" s="53">
        <f t="shared" si="29"/>
        <v>-3</v>
      </c>
      <c r="J81" s="53">
        <f t="shared" si="29"/>
        <v>-49</v>
      </c>
      <c r="K81" s="53">
        <f t="shared" si="29"/>
        <v>-4</v>
      </c>
      <c r="L81" s="53">
        <f t="shared" si="29"/>
        <v>3</v>
      </c>
      <c r="M81" s="53">
        <f t="shared" si="29"/>
        <v>1</v>
      </c>
      <c r="N81" s="53">
        <f t="shared" si="29"/>
        <v>0</v>
      </c>
      <c r="O81" s="53">
        <f t="shared" si="29"/>
        <v>0</v>
      </c>
      <c r="P81" s="53">
        <f t="shared" si="29"/>
        <v>0</v>
      </c>
      <c r="Q81" s="53">
        <f t="shared" si="29"/>
        <v>28</v>
      </c>
      <c r="R81" s="53">
        <f t="shared" si="29"/>
        <v>-27</v>
      </c>
      <c r="S81" s="53">
        <f t="shared" si="29"/>
        <v>-79</v>
      </c>
    </row>
    <row r="82" spans="1:30" ht="18" thickBot="1" x14ac:dyDescent="0.45">
      <c r="A82" s="67" t="s">
        <v>82</v>
      </c>
      <c r="B82" s="68" t="s">
        <v>82</v>
      </c>
      <c r="C82" s="53">
        <v>2409</v>
      </c>
      <c r="D82" s="53">
        <v>1886</v>
      </c>
      <c r="E82" s="66">
        <v>342</v>
      </c>
      <c r="F82" s="53">
        <v>1496</v>
      </c>
      <c r="G82" s="66">
        <v>33</v>
      </c>
      <c r="H82" s="66">
        <v>0</v>
      </c>
      <c r="I82" s="66">
        <v>2</v>
      </c>
      <c r="J82" s="66">
        <v>0</v>
      </c>
      <c r="K82" s="66">
        <v>0</v>
      </c>
      <c r="L82" s="66">
        <v>1</v>
      </c>
      <c r="M82" s="66">
        <v>0</v>
      </c>
      <c r="N82" s="66">
        <v>1</v>
      </c>
      <c r="O82" s="66">
        <v>0</v>
      </c>
      <c r="P82" s="66">
        <v>0</v>
      </c>
      <c r="Q82" s="53">
        <v>1875</v>
      </c>
      <c r="R82" s="66">
        <v>11</v>
      </c>
      <c r="S82" s="66">
        <v>523</v>
      </c>
    </row>
    <row r="83" spans="1:30" ht="18" thickBot="1" x14ac:dyDescent="0.45">
      <c r="A83" s="69" t="s">
        <v>82</v>
      </c>
      <c r="B83" s="68" t="s">
        <v>82</v>
      </c>
      <c r="C83" s="53">
        <v>2446</v>
      </c>
      <c r="D83" s="53">
        <v>1886</v>
      </c>
      <c r="E83" s="66">
        <v>256</v>
      </c>
      <c r="F83" s="53">
        <v>1540</v>
      </c>
      <c r="G83" s="53"/>
      <c r="H83" s="53"/>
      <c r="I83" s="66">
        <v>4</v>
      </c>
      <c r="J83" s="66">
        <v>61</v>
      </c>
      <c r="K83" s="66">
        <v>6</v>
      </c>
      <c r="L83" s="66"/>
      <c r="M83" s="66"/>
      <c r="N83" s="66"/>
      <c r="O83" s="66"/>
      <c r="P83" s="66"/>
      <c r="Q83" s="53">
        <v>1867</v>
      </c>
      <c r="R83" s="66">
        <v>19</v>
      </c>
      <c r="S83" s="66">
        <v>560</v>
      </c>
    </row>
    <row r="84" spans="1:30" ht="18" thickBot="1" x14ac:dyDescent="0.45">
      <c r="A84" s="57"/>
      <c r="B84" s="68"/>
      <c r="C84" s="51">
        <f>C82-C83</f>
        <v>-37</v>
      </c>
      <c r="D84" s="53">
        <f t="shared" ref="D84:S84" si="30">D82-D83</f>
        <v>0</v>
      </c>
      <c r="E84" s="52">
        <f t="shared" si="30"/>
        <v>86</v>
      </c>
      <c r="F84" s="51">
        <f t="shared" si="30"/>
        <v>-44</v>
      </c>
      <c r="G84" s="53">
        <f t="shared" si="30"/>
        <v>33</v>
      </c>
      <c r="H84" s="53">
        <f t="shared" si="30"/>
        <v>0</v>
      </c>
      <c r="I84" s="53">
        <f t="shared" si="30"/>
        <v>-2</v>
      </c>
      <c r="J84" s="53">
        <f t="shared" si="30"/>
        <v>-61</v>
      </c>
      <c r="K84" s="53">
        <f t="shared" si="30"/>
        <v>-6</v>
      </c>
      <c r="L84" s="53">
        <f t="shared" si="30"/>
        <v>1</v>
      </c>
      <c r="M84" s="53">
        <f t="shared" si="30"/>
        <v>0</v>
      </c>
      <c r="N84" s="53">
        <f t="shared" si="30"/>
        <v>1</v>
      </c>
      <c r="O84" s="53">
        <f t="shared" si="30"/>
        <v>0</v>
      </c>
      <c r="P84" s="53">
        <f t="shared" si="30"/>
        <v>0</v>
      </c>
      <c r="Q84" s="53">
        <f t="shared" si="30"/>
        <v>8</v>
      </c>
      <c r="R84" s="53">
        <f t="shared" si="30"/>
        <v>-8</v>
      </c>
      <c r="S84" s="53">
        <f t="shared" si="30"/>
        <v>-37</v>
      </c>
    </row>
    <row r="85" spans="1:30" ht="18" thickBot="1" x14ac:dyDescent="0.45">
      <c r="A85" s="67" t="s">
        <v>83</v>
      </c>
      <c r="B85" s="68" t="s">
        <v>83</v>
      </c>
      <c r="C85" s="53">
        <v>2463</v>
      </c>
      <c r="D85" s="53">
        <v>1994</v>
      </c>
      <c r="E85" s="66">
        <v>285</v>
      </c>
      <c r="F85" s="53">
        <v>1660</v>
      </c>
      <c r="G85" s="66">
        <v>34</v>
      </c>
      <c r="H85" s="66">
        <v>0</v>
      </c>
      <c r="I85" s="66">
        <v>7</v>
      </c>
      <c r="J85" s="66">
        <v>1</v>
      </c>
      <c r="K85" s="66">
        <v>0</v>
      </c>
      <c r="L85" s="66">
        <v>1</v>
      </c>
      <c r="M85" s="66">
        <v>1</v>
      </c>
      <c r="N85" s="66">
        <v>0</v>
      </c>
      <c r="O85" s="66">
        <v>0</v>
      </c>
      <c r="P85" s="66">
        <v>1</v>
      </c>
      <c r="Q85" s="53">
        <v>1990</v>
      </c>
      <c r="R85" s="66">
        <v>4</v>
      </c>
      <c r="S85" s="66">
        <v>469</v>
      </c>
    </row>
    <row r="86" spans="1:30" ht="18" thickBot="1" x14ac:dyDescent="0.45">
      <c r="A86" s="69" t="s">
        <v>83</v>
      </c>
      <c r="B86" s="68" t="s">
        <v>83</v>
      </c>
      <c r="C86" s="53">
        <v>2530</v>
      </c>
      <c r="D86" s="53">
        <v>1994</v>
      </c>
      <c r="E86" s="66">
        <v>230</v>
      </c>
      <c r="F86" s="53">
        <v>1662</v>
      </c>
      <c r="G86" s="53"/>
      <c r="H86" s="53"/>
      <c r="I86" s="66">
        <v>3</v>
      </c>
      <c r="J86" s="66">
        <v>73</v>
      </c>
      <c r="K86" s="66">
        <v>0</v>
      </c>
      <c r="L86" s="66"/>
      <c r="M86" s="66"/>
      <c r="N86" s="66"/>
      <c r="O86" s="66"/>
      <c r="P86" s="66"/>
      <c r="Q86" s="53">
        <v>1968</v>
      </c>
      <c r="R86" s="66">
        <v>26</v>
      </c>
      <c r="S86" s="66">
        <v>536</v>
      </c>
    </row>
    <row r="87" spans="1:30" ht="18" thickBot="1" x14ac:dyDescent="0.45">
      <c r="A87" s="57"/>
      <c r="B87" s="68"/>
      <c r="C87" s="51">
        <f>C85-C86</f>
        <v>-67</v>
      </c>
      <c r="D87" s="53">
        <f t="shared" ref="D87:S87" si="31">D85-D86</f>
        <v>0</v>
      </c>
      <c r="E87" s="52">
        <f t="shared" si="31"/>
        <v>55</v>
      </c>
      <c r="F87" s="51">
        <f t="shared" si="31"/>
        <v>-2</v>
      </c>
      <c r="G87" s="53">
        <f t="shared" si="31"/>
        <v>34</v>
      </c>
      <c r="H87" s="53">
        <f t="shared" si="31"/>
        <v>0</v>
      </c>
      <c r="I87" s="53">
        <f t="shared" si="31"/>
        <v>4</v>
      </c>
      <c r="J87" s="53">
        <f t="shared" si="31"/>
        <v>-72</v>
      </c>
      <c r="K87" s="53">
        <f t="shared" si="31"/>
        <v>0</v>
      </c>
      <c r="L87" s="53">
        <f t="shared" si="31"/>
        <v>1</v>
      </c>
      <c r="M87" s="53">
        <f t="shared" si="31"/>
        <v>1</v>
      </c>
      <c r="N87" s="53">
        <f t="shared" si="31"/>
        <v>0</v>
      </c>
      <c r="O87" s="53">
        <f t="shared" si="31"/>
        <v>0</v>
      </c>
      <c r="P87" s="53">
        <f t="shared" si="31"/>
        <v>1</v>
      </c>
      <c r="Q87" s="53">
        <f t="shared" si="31"/>
        <v>22</v>
      </c>
      <c r="R87" s="53">
        <f t="shared" si="31"/>
        <v>-22</v>
      </c>
      <c r="S87" s="53">
        <f t="shared" si="31"/>
        <v>-67</v>
      </c>
    </row>
    <row r="88" spans="1:30" ht="18" thickBot="1" x14ac:dyDescent="0.45">
      <c r="A88" s="62" t="s">
        <v>84</v>
      </c>
      <c r="B88" s="43" t="s">
        <v>53</v>
      </c>
      <c r="C88" s="44">
        <f>C92+C95+C98+C101+C104</f>
        <v>11058</v>
      </c>
      <c r="D88" s="44">
        <f t="shared" ref="D88:S89" si="32">D92+D95+D98+D101+D104</f>
        <v>8069</v>
      </c>
      <c r="E88" s="44">
        <f t="shared" si="32"/>
        <v>1525</v>
      </c>
      <c r="F88" s="44">
        <f t="shared" si="32"/>
        <v>6323</v>
      </c>
      <c r="G88" s="44">
        <f t="shared" si="32"/>
        <v>129</v>
      </c>
      <c r="H88" s="44">
        <f t="shared" si="32"/>
        <v>3</v>
      </c>
      <c r="I88" s="44">
        <f t="shared" si="32"/>
        <v>15</v>
      </c>
      <c r="J88" s="44">
        <f t="shared" si="32"/>
        <v>0</v>
      </c>
      <c r="K88" s="44">
        <f t="shared" si="32"/>
        <v>1</v>
      </c>
      <c r="L88" s="44">
        <f t="shared" si="32"/>
        <v>5</v>
      </c>
      <c r="M88" s="44">
        <f t="shared" si="32"/>
        <v>4</v>
      </c>
      <c r="N88" s="44">
        <f t="shared" si="32"/>
        <v>2</v>
      </c>
      <c r="O88" s="44">
        <f t="shared" si="32"/>
        <v>0</v>
      </c>
      <c r="P88" s="44">
        <f t="shared" si="32"/>
        <v>0</v>
      </c>
      <c r="Q88" s="44">
        <f t="shared" si="32"/>
        <v>8007</v>
      </c>
      <c r="R88" s="44">
        <f t="shared" si="32"/>
        <v>62</v>
      </c>
      <c r="S88" s="44">
        <f t="shared" si="32"/>
        <v>2989</v>
      </c>
      <c r="T88" s="31">
        <v>1</v>
      </c>
      <c r="U88" s="32">
        <v>5</v>
      </c>
      <c r="W88" s="32">
        <v>5</v>
      </c>
      <c r="X88" s="32">
        <v>2</v>
      </c>
      <c r="Y88" s="32">
        <v>1</v>
      </c>
      <c r="Z88" s="32">
        <v>2</v>
      </c>
      <c r="AA88" s="55">
        <f>E90</f>
        <v>354</v>
      </c>
      <c r="AD88" s="55">
        <f>F90</f>
        <v>-229</v>
      </c>
    </row>
    <row r="89" spans="1:30" ht="18" thickBot="1" x14ac:dyDescent="0.45">
      <c r="A89" s="42"/>
      <c r="B89" s="47" t="s">
        <v>54</v>
      </c>
      <c r="C89" s="48">
        <f>C93+C96+C99+C102+C105</f>
        <v>11334</v>
      </c>
      <c r="D89" s="48">
        <f t="shared" si="32"/>
        <v>8067</v>
      </c>
      <c r="E89" s="48">
        <f t="shared" si="32"/>
        <v>1171</v>
      </c>
      <c r="F89" s="48">
        <f t="shared" si="32"/>
        <v>6552</v>
      </c>
      <c r="G89" s="48">
        <f t="shared" si="32"/>
        <v>0</v>
      </c>
      <c r="H89" s="48">
        <f t="shared" si="32"/>
        <v>0</v>
      </c>
      <c r="I89" s="48">
        <f t="shared" si="32"/>
        <v>20</v>
      </c>
      <c r="J89" s="48">
        <f t="shared" si="32"/>
        <v>209</v>
      </c>
      <c r="K89" s="48">
        <f t="shared" si="32"/>
        <v>36</v>
      </c>
      <c r="L89" s="48">
        <f t="shared" si="32"/>
        <v>0</v>
      </c>
      <c r="M89" s="48">
        <f t="shared" si="32"/>
        <v>0</v>
      </c>
      <c r="N89" s="48">
        <f t="shared" si="32"/>
        <v>0</v>
      </c>
      <c r="O89" s="48">
        <f t="shared" si="32"/>
        <v>0</v>
      </c>
      <c r="P89" s="48">
        <f t="shared" si="32"/>
        <v>0</v>
      </c>
      <c r="Q89" s="48">
        <f t="shared" si="32"/>
        <v>7988</v>
      </c>
      <c r="R89" s="48">
        <f t="shared" si="32"/>
        <v>79</v>
      </c>
      <c r="S89" s="48">
        <f t="shared" si="32"/>
        <v>3267</v>
      </c>
    </row>
    <row r="90" spans="1:30" ht="18" customHeight="1" thickBot="1" x14ac:dyDescent="0.45">
      <c r="A90" s="49"/>
      <c r="B90" s="50" t="s">
        <v>55</v>
      </c>
      <c r="C90" s="51">
        <f>C88-C89</f>
        <v>-276</v>
      </c>
      <c r="D90" s="52">
        <f t="shared" ref="D90:S90" si="33">D88-D89</f>
        <v>2</v>
      </c>
      <c r="E90" s="52">
        <f t="shared" si="33"/>
        <v>354</v>
      </c>
      <c r="F90" s="51">
        <f t="shared" si="33"/>
        <v>-229</v>
      </c>
      <c r="G90" s="53">
        <f t="shared" si="33"/>
        <v>129</v>
      </c>
      <c r="H90" s="53">
        <f t="shared" si="33"/>
        <v>3</v>
      </c>
      <c r="I90" s="53">
        <f t="shared" si="33"/>
        <v>-5</v>
      </c>
      <c r="J90" s="53">
        <f t="shared" si="33"/>
        <v>-209</v>
      </c>
      <c r="K90" s="53">
        <f t="shared" si="33"/>
        <v>-35</v>
      </c>
      <c r="L90" s="53">
        <f t="shared" si="33"/>
        <v>5</v>
      </c>
      <c r="M90" s="53">
        <f t="shared" si="33"/>
        <v>4</v>
      </c>
      <c r="N90" s="53">
        <f t="shared" si="33"/>
        <v>2</v>
      </c>
      <c r="O90" s="53">
        <f t="shared" si="33"/>
        <v>0</v>
      </c>
      <c r="P90" s="53">
        <f t="shared" si="33"/>
        <v>0</v>
      </c>
      <c r="Q90" s="53">
        <f t="shared" si="33"/>
        <v>19</v>
      </c>
      <c r="R90" s="53">
        <f t="shared" si="33"/>
        <v>-17</v>
      </c>
      <c r="S90" s="53">
        <f t="shared" si="33"/>
        <v>-278</v>
      </c>
    </row>
    <row r="91" spans="1:30" ht="18" hidden="1" thickBot="1" x14ac:dyDescent="0.45">
      <c r="A91" s="57" t="s">
        <v>57</v>
      </c>
      <c r="B91" s="65" t="s">
        <v>57</v>
      </c>
      <c r="C91" s="53">
        <v>5212</v>
      </c>
      <c r="D91" s="53">
        <v>5212</v>
      </c>
      <c r="E91" s="53">
        <v>1350</v>
      </c>
      <c r="F91" s="53">
        <v>3775</v>
      </c>
      <c r="G91" s="66">
        <v>49</v>
      </c>
      <c r="H91" s="66">
        <v>1</v>
      </c>
      <c r="I91" s="66">
        <v>4</v>
      </c>
      <c r="J91" s="66">
        <v>0</v>
      </c>
      <c r="K91" s="66">
        <v>0</v>
      </c>
      <c r="L91" s="66">
        <v>0</v>
      </c>
      <c r="M91" s="66">
        <v>0</v>
      </c>
      <c r="N91" s="66">
        <v>2</v>
      </c>
      <c r="O91" s="66">
        <v>0</v>
      </c>
      <c r="P91" s="66">
        <v>1</v>
      </c>
      <c r="Q91" s="53">
        <v>5182</v>
      </c>
      <c r="R91" s="66">
        <v>30</v>
      </c>
      <c r="S91" s="66">
        <v>0</v>
      </c>
    </row>
    <row r="92" spans="1:30" ht="18" thickBot="1" x14ac:dyDescent="0.45">
      <c r="A92" s="67" t="s">
        <v>85</v>
      </c>
      <c r="B92" s="68" t="s">
        <v>85</v>
      </c>
      <c r="C92" s="53">
        <v>2681</v>
      </c>
      <c r="D92" s="53">
        <v>1726</v>
      </c>
      <c r="E92" s="66">
        <v>312</v>
      </c>
      <c r="F92" s="53">
        <v>1358</v>
      </c>
      <c r="G92" s="66">
        <v>40</v>
      </c>
      <c r="H92" s="66">
        <v>0</v>
      </c>
      <c r="I92" s="66">
        <v>1</v>
      </c>
      <c r="J92" s="66">
        <v>0</v>
      </c>
      <c r="K92" s="66">
        <v>1</v>
      </c>
      <c r="L92" s="66">
        <v>3</v>
      </c>
      <c r="M92" s="66">
        <v>0</v>
      </c>
      <c r="N92" s="66">
        <v>0</v>
      </c>
      <c r="O92" s="66">
        <v>0</v>
      </c>
      <c r="P92" s="66">
        <v>0</v>
      </c>
      <c r="Q92" s="53">
        <v>1715</v>
      </c>
      <c r="R92" s="66">
        <v>11</v>
      </c>
      <c r="S92" s="66">
        <v>955</v>
      </c>
    </row>
    <row r="93" spans="1:30" ht="18" thickBot="1" x14ac:dyDescent="0.45">
      <c r="A93" s="69" t="s">
        <v>85</v>
      </c>
      <c r="B93" s="68" t="s">
        <v>85</v>
      </c>
      <c r="C93" s="53">
        <v>2769</v>
      </c>
      <c r="D93" s="53">
        <v>1725</v>
      </c>
      <c r="E93" s="66">
        <v>242</v>
      </c>
      <c r="F93" s="53">
        <v>1397</v>
      </c>
      <c r="G93" s="53"/>
      <c r="H93" s="53"/>
      <c r="I93" s="66">
        <v>10</v>
      </c>
      <c r="J93" s="66">
        <v>50</v>
      </c>
      <c r="K93" s="66">
        <v>5</v>
      </c>
      <c r="L93" s="66"/>
      <c r="M93" s="66"/>
      <c r="N93" s="66"/>
      <c r="O93" s="66"/>
      <c r="P93" s="66"/>
      <c r="Q93" s="53">
        <v>1704</v>
      </c>
      <c r="R93" s="66">
        <v>21</v>
      </c>
      <c r="S93" s="53">
        <v>1044</v>
      </c>
    </row>
    <row r="94" spans="1:30" ht="18" customHeight="1" thickBot="1" x14ac:dyDescent="0.45">
      <c r="A94" s="57"/>
      <c r="B94" s="71"/>
      <c r="C94" s="51">
        <f>C92-C93</f>
        <v>-88</v>
      </c>
      <c r="D94" s="52">
        <f t="shared" ref="D94:S94" si="34">D92-D93</f>
        <v>1</v>
      </c>
      <c r="E94" s="52">
        <f t="shared" si="34"/>
        <v>70</v>
      </c>
      <c r="F94" s="51">
        <f t="shared" si="34"/>
        <v>-39</v>
      </c>
      <c r="G94" s="53">
        <f t="shared" si="34"/>
        <v>40</v>
      </c>
      <c r="H94" s="53">
        <f t="shared" si="34"/>
        <v>0</v>
      </c>
      <c r="I94" s="53">
        <f t="shared" si="34"/>
        <v>-9</v>
      </c>
      <c r="J94" s="53">
        <f t="shared" si="34"/>
        <v>-50</v>
      </c>
      <c r="K94" s="53">
        <f t="shared" si="34"/>
        <v>-4</v>
      </c>
      <c r="L94" s="53">
        <f t="shared" si="34"/>
        <v>3</v>
      </c>
      <c r="M94" s="53">
        <f t="shared" si="34"/>
        <v>0</v>
      </c>
      <c r="N94" s="53">
        <f t="shared" si="34"/>
        <v>0</v>
      </c>
      <c r="O94" s="53">
        <f t="shared" si="34"/>
        <v>0</v>
      </c>
      <c r="P94" s="53">
        <f t="shared" si="34"/>
        <v>0</v>
      </c>
      <c r="Q94" s="53">
        <f t="shared" si="34"/>
        <v>11</v>
      </c>
      <c r="R94" s="53">
        <f t="shared" si="34"/>
        <v>-10</v>
      </c>
      <c r="S94" s="53">
        <f t="shared" si="34"/>
        <v>-89</v>
      </c>
    </row>
    <row r="95" spans="1:30" ht="18" thickBot="1" x14ac:dyDescent="0.45">
      <c r="A95" s="67" t="s">
        <v>86</v>
      </c>
      <c r="B95" s="68" t="s">
        <v>86</v>
      </c>
      <c r="C95" s="53">
        <v>1695</v>
      </c>
      <c r="D95" s="53">
        <v>1233</v>
      </c>
      <c r="E95" s="66">
        <v>234</v>
      </c>
      <c r="F95" s="66">
        <v>959</v>
      </c>
      <c r="G95" s="66">
        <v>24</v>
      </c>
      <c r="H95" s="66">
        <v>0</v>
      </c>
      <c r="I95" s="66">
        <v>3</v>
      </c>
      <c r="J95" s="66">
        <v>0</v>
      </c>
      <c r="K95" s="66">
        <v>0</v>
      </c>
      <c r="L95" s="66">
        <v>1</v>
      </c>
      <c r="M95" s="66">
        <v>2</v>
      </c>
      <c r="N95" s="66">
        <v>1</v>
      </c>
      <c r="O95" s="66">
        <v>0</v>
      </c>
      <c r="P95" s="66">
        <v>0</v>
      </c>
      <c r="Q95" s="53">
        <v>1224</v>
      </c>
      <c r="R95" s="66">
        <v>9</v>
      </c>
      <c r="S95" s="66">
        <v>462</v>
      </c>
    </row>
    <row r="96" spans="1:30" ht="18" thickBot="1" x14ac:dyDescent="0.45">
      <c r="A96" s="69" t="s">
        <v>86</v>
      </c>
      <c r="B96" s="68" t="s">
        <v>86</v>
      </c>
      <c r="C96" s="53">
        <v>1739</v>
      </c>
      <c r="D96" s="53">
        <v>1231</v>
      </c>
      <c r="E96" s="72">
        <v>175</v>
      </c>
      <c r="F96" s="66">
        <v>999</v>
      </c>
      <c r="G96" s="66"/>
      <c r="H96" s="66"/>
      <c r="I96" s="66">
        <v>3</v>
      </c>
      <c r="J96" s="66">
        <v>36</v>
      </c>
      <c r="K96" s="66">
        <v>6</v>
      </c>
      <c r="L96" s="66"/>
      <c r="M96" s="66"/>
      <c r="N96" s="66"/>
      <c r="O96" s="66"/>
      <c r="P96" s="66"/>
      <c r="Q96" s="53">
        <v>1219</v>
      </c>
      <c r="R96" s="66">
        <v>12</v>
      </c>
      <c r="S96" s="66">
        <v>508</v>
      </c>
    </row>
    <row r="97" spans="1:30" ht="18" thickBot="1" x14ac:dyDescent="0.45">
      <c r="A97" s="57"/>
      <c r="B97" s="68"/>
      <c r="C97" s="51">
        <f>C95-C96</f>
        <v>-44</v>
      </c>
      <c r="D97" s="52">
        <f t="shared" ref="D97:S97" si="35">D95-D96</f>
        <v>2</v>
      </c>
      <c r="E97" s="52">
        <f t="shared" si="35"/>
        <v>59</v>
      </c>
      <c r="F97" s="51">
        <f t="shared" si="35"/>
        <v>-40</v>
      </c>
      <c r="G97" s="53">
        <f t="shared" si="35"/>
        <v>24</v>
      </c>
      <c r="H97" s="53">
        <f t="shared" si="35"/>
        <v>0</v>
      </c>
      <c r="I97" s="53">
        <f t="shared" si="35"/>
        <v>0</v>
      </c>
      <c r="J97" s="53">
        <f t="shared" si="35"/>
        <v>-36</v>
      </c>
      <c r="K97" s="53">
        <f t="shared" si="35"/>
        <v>-6</v>
      </c>
      <c r="L97" s="53">
        <f t="shared" si="35"/>
        <v>1</v>
      </c>
      <c r="M97" s="53">
        <f t="shared" si="35"/>
        <v>2</v>
      </c>
      <c r="N97" s="53">
        <f t="shared" si="35"/>
        <v>1</v>
      </c>
      <c r="O97" s="53">
        <f t="shared" si="35"/>
        <v>0</v>
      </c>
      <c r="P97" s="53">
        <f t="shared" si="35"/>
        <v>0</v>
      </c>
      <c r="Q97" s="53">
        <f t="shared" si="35"/>
        <v>5</v>
      </c>
      <c r="R97" s="53">
        <f t="shared" si="35"/>
        <v>-3</v>
      </c>
      <c r="S97" s="53">
        <f t="shared" si="35"/>
        <v>-46</v>
      </c>
    </row>
    <row r="98" spans="1:30" ht="18" thickBot="1" x14ac:dyDescent="0.45">
      <c r="A98" s="67" t="s">
        <v>87</v>
      </c>
      <c r="B98" s="68" t="s">
        <v>87</v>
      </c>
      <c r="C98" s="53">
        <v>1930</v>
      </c>
      <c r="D98" s="53">
        <v>1561</v>
      </c>
      <c r="E98" s="66">
        <v>302</v>
      </c>
      <c r="F98" s="53">
        <v>1217</v>
      </c>
      <c r="G98" s="66">
        <v>17</v>
      </c>
      <c r="H98" s="66">
        <v>1</v>
      </c>
      <c r="I98" s="66">
        <v>3</v>
      </c>
      <c r="J98" s="66">
        <v>0</v>
      </c>
      <c r="K98" s="66">
        <v>0</v>
      </c>
      <c r="L98" s="66">
        <v>1</v>
      </c>
      <c r="M98" s="66">
        <v>0</v>
      </c>
      <c r="N98" s="66">
        <v>1</v>
      </c>
      <c r="O98" s="66">
        <v>0</v>
      </c>
      <c r="P98" s="66">
        <v>0</v>
      </c>
      <c r="Q98" s="53">
        <v>1542</v>
      </c>
      <c r="R98" s="66">
        <v>19</v>
      </c>
      <c r="S98" s="66">
        <v>369</v>
      </c>
    </row>
    <row r="99" spans="1:30" ht="18" thickBot="1" x14ac:dyDescent="0.45">
      <c r="A99" s="69" t="s">
        <v>87</v>
      </c>
      <c r="B99" s="68" t="s">
        <v>87</v>
      </c>
      <c r="C99" s="53">
        <v>1967</v>
      </c>
      <c r="D99" s="53">
        <v>1561</v>
      </c>
      <c r="E99" s="66">
        <v>227</v>
      </c>
      <c r="F99" s="53">
        <v>1254</v>
      </c>
      <c r="G99" s="53"/>
      <c r="H99" s="53"/>
      <c r="I99" s="66">
        <v>2</v>
      </c>
      <c r="J99" s="66">
        <v>56</v>
      </c>
      <c r="K99" s="66">
        <v>6</v>
      </c>
      <c r="L99" s="66"/>
      <c r="M99" s="66"/>
      <c r="N99" s="66"/>
      <c r="O99" s="66"/>
      <c r="P99" s="66"/>
      <c r="Q99" s="53">
        <v>1545</v>
      </c>
      <c r="R99" s="66">
        <v>16</v>
      </c>
      <c r="S99" s="66">
        <v>406</v>
      </c>
    </row>
    <row r="100" spans="1:30" ht="18" thickBot="1" x14ac:dyDescent="0.45">
      <c r="A100" s="57"/>
      <c r="B100" s="68"/>
      <c r="C100" s="51">
        <f>C98-C99</f>
        <v>-37</v>
      </c>
      <c r="D100" s="53">
        <f t="shared" ref="D100:S100" si="36">D98-D99</f>
        <v>0</v>
      </c>
      <c r="E100" s="52">
        <f t="shared" si="36"/>
        <v>75</v>
      </c>
      <c r="F100" s="51">
        <f t="shared" si="36"/>
        <v>-37</v>
      </c>
      <c r="G100" s="53">
        <f t="shared" si="36"/>
        <v>17</v>
      </c>
      <c r="H100" s="53">
        <f t="shared" si="36"/>
        <v>1</v>
      </c>
      <c r="I100" s="53">
        <f t="shared" si="36"/>
        <v>1</v>
      </c>
      <c r="J100" s="53">
        <f t="shared" si="36"/>
        <v>-56</v>
      </c>
      <c r="K100" s="53">
        <f t="shared" si="36"/>
        <v>-6</v>
      </c>
      <c r="L100" s="53">
        <f t="shared" si="36"/>
        <v>1</v>
      </c>
      <c r="M100" s="53">
        <f t="shared" si="36"/>
        <v>0</v>
      </c>
      <c r="N100" s="53">
        <f t="shared" si="36"/>
        <v>1</v>
      </c>
      <c r="O100" s="53">
        <f t="shared" si="36"/>
        <v>0</v>
      </c>
      <c r="P100" s="53">
        <f t="shared" si="36"/>
        <v>0</v>
      </c>
      <c r="Q100" s="53">
        <f t="shared" si="36"/>
        <v>-3</v>
      </c>
      <c r="R100" s="53">
        <f t="shared" si="36"/>
        <v>3</v>
      </c>
      <c r="S100" s="53">
        <f t="shared" si="36"/>
        <v>-37</v>
      </c>
    </row>
    <row r="101" spans="1:30" ht="18" thickBot="1" x14ac:dyDescent="0.45">
      <c r="A101" s="67" t="s">
        <v>88</v>
      </c>
      <c r="B101" s="68" t="s">
        <v>88</v>
      </c>
      <c r="C101" s="53">
        <v>2037</v>
      </c>
      <c r="D101" s="53">
        <v>1480</v>
      </c>
      <c r="E101" s="66">
        <v>266</v>
      </c>
      <c r="F101" s="53">
        <v>1179</v>
      </c>
      <c r="G101" s="66">
        <v>15</v>
      </c>
      <c r="H101" s="66">
        <v>1</v>
      </c>
      <c r="I101" s="66">
        <v>2</v>
      </c>
      <c r="J101" s="66">
        <v>0</v>
      </c>
      <c r="K101" s="66">
        <v>0</v>
      </c>
      <c r="L101" s="66">
        <v>0</v>
      </c>
      <c r="M101" s="66">
        <v>1</v>
      </c>
      <c r="N101" s="66">
        <v>0</v>
      </c>
      <c r="O101" s="66">
        <v>0</v>
      </c>
      <c r="P101" s="66">
        <v>0</v>
      </c>
      <c r="Q101" s="53">
        <v>1464</v>
      </c>
      <c r="R101" s="66">
        <v>16</v>
      </c>
      <c r="S101" s="66">
        <v>557</v>
      </c>
    </row>
    <row r="102" spans="1:30" ht="18" thickBot="1" x14ac:dyDescent="0.45">
      <c r="A102" s="69" t="s">
        <v>88</v>
      </c>
      <c r="B102" s="68" t="s">
        <v>88</v>
      </c>
      <c r="C102" s="53">
        <v>2091</v>
      </c>
      <c r="D102" s="53">
        <v>1480</v>
      </c>
      <c r="E102" s="66">
        <v>207</v>
      </c>
      <c r="F102" s="53">
        <v>1220</v>
      </c>
      <c r="G102" s="53"/>
      <c r="H102" s="53"/>
      <c r="I102" s="66">
        <v>1</v>
      </c>
      <c r="J102" s="66">
        <v>28</v>
      </c>
      <c r="K102" s="66">
        <v>9</v>
      </c>
      <c r="L102" s="66"/>
      <c r="M102" s="66"/>
      <c r="N102" s="66"/>
      <c r="O102" s="66"/>
      <c r="P102" s="66"/>
      <c r="Q102" s="53">
        <v>1465</v>
      </c>
      <c r="R102" s="66">
        <v>15</v>
      </c>
      <c r="S102" s="66">
        <v>611</v>
      </c>
    </row>
    <row r="103" spans="1:30" ht="18" thickBot="1" x14ac:dyDescent="0.45">
      <c r="A103" s="57"/>
      <c r="B103" s="68"/>
      <c r="C103" s="51">
        <f>C101-C102</f>
        <v>-54</v>
      </c>
      <c r="D103" s="53">
        <f t="shared" ref="D103:S103" si="37">D101-D102</f>
        <v>0</v>
      </c>
      <c r="E103" s="52">
        <f t="shared" si="37"/>
        <v>59</v>
      </c>
      <c r="F103" s="51">
        <f t="shared" si="37"/>
        <v>-41</v>
      </c>
      <c r="G103" s="53">
        <f t="shared" si="37"/>
        <v>15</v>
      </c>
      <c r="H103" s="53">
        <f t="shared" si="37"/>
        <v>1</v>
      </c>
      <c r="I103" s="53">
        <f t="shared" si="37"/>
        <v>1</v>
      </c>
      <c r="J103" s="53">
        <f t="shared" si="37"/>
        <v>-28</v>
      </c>
      <c r="K103" s="53">
        <f t="shared" si="37"/>
        <v>-9</v>
      </c>
      <c r="L103" s="53">
        <f t="shared" si="37"/>
        <v>0</v>
      </c>
      <c r="M103" s="53">
        <f t="shared" si="37"/>
        <v>1</v>
      </c>
      <c r="N103" s="53">
        <f t="shared" si="37"/>
        <v>0</v>
      </c>
      <c r="O103" s="53">
        <f t="shared" si="37"/>
        <v>0</v>
      </c>
      <c r="P103" s="53">
        <f t="shared" si="37"/>
        <v>0</v>
      </c>
      <c r="Q103" s="53">
        <f t="shared" si="37"/>
        <v>-1</v>
      </c>
      <c r="R103" s="53">
        <f t="shared" si="37"/>
        <v>1</v>
      </c>
      <c r="S103" s="53">
        <f t="shared" si="37"/>
        <v>-54</v>
      </c>
    </row>
    <row r="104" spans="1:30" ht="18" thickBot="1" x14ac:dyDescent="0.45">
      <c r="A104" s="67" t="s">
        <v>89</v>
      </c>
      <c r="B104" s="68" t="s">
        <v>89</v>
      </c>
      <c r="C104" s="53">
        <v>2715</v>
      </c>
      <c r="D104" s="53">
        <v>2069</v>
      </c>
      <c r="E104" s="66">
        <v>411</v>
      </c>
      <c r="F104" s="53">
        <v>1610</v>
      </c>
      <c r="G104" s="66">
        <v>33</v>
      </c>
      <c r="H104" s="66">
        <v>1</v>
      </c>
      <c r="I104" s="66">
        <v>6</v>
      </c>
      <c r="J104" s="66">
        <v>0</v>
      </c>
      <c r="K104" s="66">
        <v>0</v>
      </c>
      <c r="L104" s="66">
        <v>0</v>
      </c>
      <c r="M104" s="66">
        <v>1</v>
      </c>
      <c r="N104" s="66">
        <v>0</v>
      </c>
      <c r="O104" s="66">
        <v>0</v>
      </c>
      <c r="P104" s="66">
        <v>0</v>
      </c>
      <c r="Q104" s="53">
        <v>2062</v>
      </c>
      <c r="R104" s="66">
        <v>7</v>
      </c>
      <c r="S104" s="66">
        <v>646</v>
      </c>
    </row>
    <row r="105" spans="1:30" ht="18" thickBot="1" x14ac:dyDescent="0.45">
      <c r="A105" s="69" t="s">
        <v>89</v>
      </c>
      <c r="B105" s="68" t="s">
        <v>89</v>
      </c>
      <c r="C105" s="53">
        <v>2768</v>
      </c>
      <c r="D105" s="53">
        <v>2070</v>
      </c>
      <c r="E105" s="66">
        <v>320</v>
      </c>
      <c r="F105" s="53">
        <v>1682</v>
      </c>
      <c r="G105" s="53"/>
      <c r="H105" s="53"/>
      <c r="I105" s="66">
        <v>4</v>
      </c>
      <c r="J105" s="66">
        <v>39</v>
      </c>
      <c r="K105" s="66">
        <v>10</v>
      </c>
      <c r="L105" s="66"/>
      <c r="M105" s="66"/>
      <c r="N105" s="66"/>
      <c r="O105" s="66"/>
      <c r="P105" s="66"/>
      <c r="Q105" s="53">
        <v>2055</v>
      </c>
      <c r="R105" s="66">
        <v>15</v>
      </c>
      <c r="S105" s="66">
        <v>698</v>
      </c>
    </row>
    <row r="106" spans="1:30" ht="18" thickBot="1" x14ac:dyDescent="0.45">
      <c r="A106" s="57"/>
      <c r="B106" s="68"/>
      <c r="C106" s="51">
        <f>C104-C105</f>
        <v>-53</v>
      </c>
      <c r="D106" s="51">
        <f t="shared" ref="D106:S106" si="38">D104-D105</f>
        <v>-1</v>
      </c>
      <c r="E106" s="52">
        <f t="shared" si="38"/>
        <v>91</v>
      </c>
      <c r="F106" s="51">
        <f t="shared" si="38"/>
        <v>-72</v>
      </c>
      <c r="G106" s="53">
        <f t="shared" si="38"/>
        <v>33</v>
      </c>
      <c r="H106" s="53">
        <f t="shared" si="38"/>
        <v>1</v>
      </c>
      <c r="I106" s="53">
        <f t="shared" si="38"/>
        <v>2</v>
      </c>
      <c r="J106" s="53">
        <f t="shared" si="38"/>
        <v>-39</v>
      </c>
      <c r="K106" s="53">
        <f t="shared" si="38"/>
        <v>-10</v>
      </c>
      <c r="L106" s="53">
        <f t="shared" si="38"/>
        <v>0</v>
      </c>
      <c r="M106" s="53">
        <f t="shared" si="38"/>
        <v>1</v>
      </c>
      <c r="N106" s="53">
        <f t="shared" si="38"/>
        <v>0</v>
      </c>
      <c r="O106" s="53">
        <f t="shared" si="38"/>
        <v>0</v>
      </c>
      <c r="P106" s="53">
        <f t="shared" si="38"/>
        <v>0</v>
      </c>
      <c r="Q106" s="53">
        <f t="shared" si="38"/>
        <v>7</v>
      </c>
      <c r="R106" s="53">
        <f t="shared" si="38"/>
        <v>-8</v>
      </c>
      <c r="S106" s="53">
        <f t="shared" si="38"/>
        <v>-52</v>
      </c>
    </row>
    <row r="107" spans="1:30" ht="18" thickBot="1" x14ac:dyDescent="0.45">
      <c r="A107" s="62" t="s">
        <v>90</v>
      </c>
      <c r="B107" s="43" t="s">
        <v>53</v>
      </c>
      <c r="C107" s="44">
        <f>C111+C114+C117+C120+C123</f>
        <v>9684</v>
      </c>
      <c r="D107" s="44">
        <f t="shared" ref="D107:S108" si="39">D111+D114+D117+D120+D123</f>
        <v>6834</v>
      </c>
      <c r="E107" s="44">
        <f t="shared" si="39"/>
        <v>1510</v>
      </c>
      <c r="F107" s="44">
        <f t="shared" si="39"/>
        <v>5088</v>
      </c>
      <c r="G107" s="44">
        <f t="shared" si="39"/>
        <v>151</v>
      </c>
      <c r="H107" s="44">
        <f t="shared" si="39"/>
        <v>2</v>
      </c>
      <c r="I107" s="44">
        <f t="shared" si="39"/>
        <v>18</v>
      </c>
      <c r="J107" s="44">
        <f t="shared" si="39"/>
        <v>1</v>
      </c>
      <c r="K107" s="44">
        <f t="shared" si="39"/>
        <v>2</v>
      </c>
      <c r="L107" s="44">
        <f t="shared" si="39"/>
        <v>2</v>
      </c>
      <c r="M107" s="44">
        <f t="shared" si="39"/>
        <v>3</v>
      </c>
      <c r="N107" s="44">
        <f t="shared" si="39"/>
        <v>3</v>
      </c>
      <c r="O107" s="44">
        <f t="shared" si="39"/>
        <v>2</v>
      </c>
      <c r="P107" s="44">
        <f t="shared" si="39"/>
        <v>1</v>
      </c>
      <c r="Q107" s="44">
        <f t="shared" si="39"/>
        <v>6783</v>
      </c>
      <c r="R107" s="44">
        <f t="shared" si="39"/>
        <v>51</v>
      </c>
      <c r="S107" s="44">
        <f t="shared" si="39"/>
        <v>2850</v>
      </c>
      <c r="T107" s="31">
        <v>1</v>
      </c>
      <c r="U107" s="32">
        <v>5</v>
      </c>
      <c r="W107" s="32">
        <v>5</v>
      </c>
      <c r="X107" s="32">
        <v>3</v>
      </c>
      <c r="Z107" s="32">
        <v>2</v>
      </c>
      <c r="AA107" s="55">
        <f>E109</f>
        <v>304</v>
      </c>
      <c r="AD107" s="55">
        <f>F109</f>
        <v>-198</v>
      </c>
    </row>
    <row r="108" spans="1:30" ht="18" thickBot="1" x14ac:dyDescent="0.45">
      <c r="A108" s="42"/>
      <c r="B108" s="47" t="s">
        <v>54</v>
      </c>
      <c r="C108" s="48">
        <f>C112+C115+C118+C121+C124</f>
        <v>9972</v>
      </c>
      <c r="D108" s="48">
        <f t="shared" si="39"/>
        <v>6831</v>
      </c>
      <c r="E108" s="48">
        <f t="shared" si="39"/>
        <v>1206</v>
      </c>
      <c r="F108" s="48">
        <f t="shared" si="39"/>
        <v>5286</v>
      </c>
      <c r="G108" s="48">
        <f t="shared" si="39"/>
        <v>0</v>
      </c>
      <c r="H108" s="48">
        <f t="shared" si="39"/>
        <v>0</v>
      </c>
      <c r="I108" s="48">
        <f t="shared" si="39"/>
        <v>24</v>
      </c>
      <c r="J108" s="48">
        <f t="shared" si="39"/>
        <v>194</v>
      </c>
      <c r="K108" s="48">
        <f t="shared" si="39"/>
        <v>24</v>
      </c>
      <c r="L108" s="48">
        <f t="shared" si="39"/>
        <v>0</v>
      </c>
      <c r="M108" s="48">
        <f t="shared" si="39"/>
        <v>0</v>
      </c>
      <c r="N108" s="48">
        <f t="shared" si="39"/>
        <v>0</v>
      </c>
      <c r="O108" s="48">
        <f t="shared" si="39"/>
        <v>0</v>
      </c>
      <c r="P108" s="48">
        <f t="shared" si="39"/>
        <v>0</v>
      </c>
      <c r="Q108" s="48">
        <f t="shared" si="39"/>
        <v>6734</v>
      </c>
      <c r="R108" s="48">
        <f t="shared" si="39"/>
        <v>97</v>
      </c>
      <c r="S108" s="48">
        <f t="shared" si="39"/>
        <v>3141</v>
      </c>
    </row>
    <row r="109" spans="1:30" ht="18" customHeight="1" thickBot="1" x14ac:dyDescent="0.45">
      <c r="A109" s="49"/>
      <c r="B109" s="50" t="s">
        <v>55</v>
      </c>
      <c r="C109" s="51">
        <f>C107-C108</f>
        <v>-288</v>
      </c>
      <c r="D109" s="52">
        <f t="shared" ref="D109:S109" si="40">D107-D108</f>
        <v>3</v>
      </c>
      <c r="E109" s="52">
        <f t="shared" si="40"/>
        <v>304</v>
      </c>
      <c r="F109" s="51">
        <f t="shared" si="40"/>
        <v>-198</v>
      </c>
      <c r="G109" s="53">
        <f t="shared" si="40"/>
        <v>151</v>
      </c>
      <c r="H109" s="53">
        <f t="shared" si="40"/>
        <v>2</v>
      </c>
      <c r="I109" s="53">
        <f t="shared" si="40"/>
        <v>-6</v>
      </c>
      <c r="J109" s="53">
        <f t="shared" si="40"/>
        <v>-193</v>
      </c>
      <c r="K109" s="53">
        <f t="shared" si="40"/>
        <v>-22</v>
      </c>
      <c r="L109" s="53">
        <f t="shared" si="40"/>
        <v>2</v>
      </c>
      <c r="M109" s="53">
        <f t="shared" si="40"/>
        <v>3</v>
      </c>
      <c r="N109" s="53">
        <f t="shared" si="40"/>
        <v>3</v>
      </c>
      <c r="O109" s="53">
        <f t="shared" si="40"/>
        <v>2</v>
      </c>
      <c r="P109" s="53">
        <f t="shared" si="40"/>
        <v>1</v>
      </c>
      <c r="Q109" s="53">
        <f t="shared" si="40"/>
        <v>49</v>
      </c>
      <c r="R109" s="53">
        <f t="shared" si="40"/>
        <v>-46</v>
      </c>
      <c r="S109" s="53">
        <f t="shared" si="40"/>
        <v>-291</v>
      </c>
    </row>
    <row r="110" spans="1:30" ht="18" hidden="1" thickBot="1" x14ac:dyDescent="0.45">
      <c r="A110" s="57" t="s">
        <v>57</v>
      </c>
      <c r="B110" s="65" t="s">
        <v>57</v>
      </c>
      <c r="C110" s="53">
        <v>3948</v>
      </c>
      <c r="D110" s="53">
        <v>3948</v>
      </c>
      <c r="E110" s="53">
        <v>1345</v>
      </c>
      <c r="F110" s="53">
        <v>2505</v>
      </c>
      <c r="G110" s="66">
        <v>73</v>
      </c>
      <c r="H110" s="66">
        <v>1</v>
      </c>
      <c r="I110" s="66">
        <v>5</v>
      </c>
      <c r="J110" s="66">
        <v>0</v>
      </c>
      <c r="K110" s="66">
        <v>1</v>
      </c>
      <c r="L110" s="66">
        <v>0</v>
      </c>
      <c r="M110" s="66">
        <v>0</v>
      </c>
      <c r="N110" s="66">
        <v>1</v>
      </c>
      <c r="O110" s="66">
        <v>0</v>
      </c>
      <c r="P110" s="66">
        <v>0</v>
      </c>
      <c r="Q110" s="53">
        <v>3931</v>
      </c>
      <c r="R110" s="66">
        <v>17</v>
      </c>
      <c r="S110" s="66">
        <v>0</v>
      </c>
    </row>
    <row r="111" spans="1:30" ht="18" thickBot="1" x14ac:dyDescent="0.45">
      <c r="A111" s="67" t="s">
        <v>91</v>
      </c>
      <c r="B111" s="68" t="s">
        <v>91</v>
      </c>
      <c r="C111" s="53">
        <v>1957</v>
      </c>
      <c r="D111" s="53">
        <v>1275</v>
      </c>
      <c r="E111" s="66">
        <v>295</v>
      </c>
      <c r="F111" s="66">
        <v>926</v>
      </c>
      <c r="G111" s="66">
        <v>30</v>
      </c>
      <c r="H111" s="66">
        <v>2</v>
      </c>
      <c r="I111" s="66">
        <v>6</v>
      </c>
      <c r="J111" s="66">
        <v>0</v>
      </c>
      <c r="K111" s="66">
        <v>2</v>
      </c>
      <c r="L111" s="66">
        <v>1</v>
      </c>
      <c r="M111" s="66">
        <v>2</v>
      </c>
      <c r="N111" s="66">
        <v>1</v>
      </c>
      <c r="O111" s="66">
        <v>0</v>
      </c>
      <c r="P111" s="66">
        <v>1</v>
      </c>
      <c r="Q111" s="53">
        <v>1266</v>
      </c>
      <c r="R111" s="66">
        <v>9</v>
      </c>
      <c r="S111" s="66">
        <v>682</v>
      </c>
    </row>
    <row r="112" spans="1:30" ht="18" thickBot="1" x14ac:dyDescent="0.45">
      <c r="A112" s="69" t="s">
        <v>91</v>
      </c>
      <c r="B112" s="68" t="s">
        <v>91</v>
      </c>
      <c r="C112" s="53">
        <v>2011</v>
      </c>
      <c r="D112" s="53">
        <v>1275</v>
      </c>
      <c r="E112" s="66">
        <v>222</v>
      </c>
      <c r="F112" s="66">
        <v>962</v>
      </c>
      <c r="G112" s="66"/>
      <c r="H112" s="66"/>
      <c r="I112" s="66">
        <v>12</v>
      </c>
      <c r="J112" s="66">
        <v>53</v>
      </c>
      <c r="K112" s="66">
        <v>5</v>
      </c>
      <c r="L112" s="66"/>
      <c r="M112" s="66"/>
      <c r="N112" s="66"/>
      <c r="O112" s="66"/>
      <c r="P112" s="66"/>
      <c r="Q112" s="53">
        <v>1254</v>
      </c>
      <c r="R112" s="66">
        <v>21</v>
      </c>
      <c r="S112" s="66">
        <v>736</v>
      </c>
    </row>
    <row r="113" spans="1:30" ht="18" thickBot="1" x14ac:dyDescent="0.45">
      <c r="A113" s="57"/>
      <c r="B113" s="68"/>
      <c r="C113" s="51">
        <f>C111-C112</f>
        <v>-54</v>
      </c>
      <c r="D113" s="53">
        <f t="shared" ref="D113:S113" si="41">D111-D112</f>
        <v>0</v>
      </c>
      <c r="E113" s="52">
        <f t="shared" si="41"/>
        <v>73</v>
      </c>
      <c r="F113" s="51">
        <f t="shared" si="41"/>
        <v>-36</v>
      </c>
      <c r="G113" s="53">
        <f t="shared" si="41"/>
        <v>30</v>
      </c>
      <c r="H113" s="53">
        <f t="shared" si="41"/>
        <v>2</v>
      </c>
      <c r="I113" s="53">
        <f t="shared" si="41"/>
        <v>-6</v>
      </c>
      <c r="J113" s="53">
        <f t="shared" si="41"/>
        <v>-53</v>
      </c>
      <c r="K113" s="53">
        <f t="shared" si="41"/>
        <v>-3</v>
      </c>
      <c r="L113" s="53">
        <f t="shared" si="41"/>
        <v>1</v>
      </c>
      <c r="M113" s="53">
        <f t="shared" si="41"/>
        <v>2</v>
      </c>
      <c r="N113" s="53">
        <f t="shared" si="41"/>
        <v>1</v>
      </c>
      <c r="O113" s="53">
        <f t="shared" si="41"/>
        <v>0</v>
      </c>
      <c r="P113" s="53">
        <f t="shared" si="41"/>
        <v>1</v>
      </c>
      <c r="Q113" s="53">
        <f t="shared" si="41"/>
        <v>12</v>
      </c>
      <c r="R113" s="53">
        <f t="shared" si="41"/>
        <v>-12</v>
      </c>
      <c r="S113" s="53">
        <f t="shared" si="41"/>
        <v>-54</v>
      </c>
    </row>
    <row r="114" spans="1:30" ht="18" thickBot="1" x14ac:dyDescent="0.45">
      <c r="A114" s="67" t="s">
        <v>92</v>
      </c>
      <c r="B114" s="68" t="s">
        <v>92</v>
      </c>
      <c r="C114" s="53">
        <v>2183</v>
      </c>
      <c r="D114" s="53">
        <v>1342</v>
      </c>
      <c r="E114" s="66">
        <v>309</v>
      </c>
      <c r="F114" s="66">
        <v>997</v>
      </c>
      <c r="G114" s="66">
        <v>20</v>
      </c>
      <c r="H114" s="66">
        <v>0</v>
      </c>
      <c r="I114" s="66">
        <v>3</v>
      </c>
      <c r="J114" s="66">
        <v>0</v>
      </c>
      <c r="K114" s="66">
        <v>0</v>
      </c>
      <c r="L114" s="66">
        <v>1</v>
      </c>
      <c r="M114" s="66">
        <v>0</v>
      </c>
      <c r="N114" s="66">
        <v>1</v>
      </c>
      <c r="O114" s="66">
        <v>0</v>
      </c>
      <c r="P114" s="66">
        <v>0</v>
      </c>
      <c r="Q114" s="53">
        <v>1331</v>
      </c>
      <c r="R114" s="66">
        <v>11</v>
      </c>
      <c r="S114" s="66">
        <v>841</v>
      </c>
    </row>
    <row r="115" spans="1:30" ht="18" thickBot="1" x14ac:dyDescent="0.45">
      <c r="A115" s="69" t="s">
        <v>92</v>
      </c>
      <c r="B115" s="68" t="s">
        <v>92</v>
      </c>
      <c r="C115" s="53">
        <v>2279</v>
      </c>
      <c r="D115" s="53">
        <v>1341</v>
      </c>
      <c r="E115" s="66">
        <v>258</v>
      </c>
      <c r="F115" s="53">
        <v>1008</v>
      </c>
      <c r="G115" s="53"/>
      <c r="H115" s="53"/>
      <c r="I115" s="66">
        <v>0</v>
      </c>
      <c r="J115" s="66">
        <v>41</v>
      </c>
      <c r="K115" s="66">
        <v>4</v>
      </c>
      <c r="L115" s="66"/>
      <c r="M115" s="66"/>
      <c r="N115" s="66"/>
      <c r="O115" s="66"/>
      <c r="P115" s="66"/>
      <c r="Q115" s="53">
        <v>1311</v>
      </c>
      <c r="R115" s="66">
        <v>30</v>
      </c>
      <c r="S115" s="66">
        <v>938</v>
      </c>
    </row>
    <row r="116" spans="1:30" ht="18" thickBot="1" x14ac:dyDescent="0.45">
      <c r="A116" s="57"/>
      <c r="B116" s="68"/>
      <c r="C116" s="51">
        <f>C114-C115</f>
        <v>-96</v>
      </c>
      <c r="D116" s="52">
        <f t="shared" ref="D116:S116" si="42">D114-D115</f>
        <v>1</v>
      </c>
      <c r="E116" s="52">
        <f t="shared" si="42"/>
        <v>51</v>
      </c>
      <c r="F116" s="51">
        <f t="shared" si="42"/>
        <v>-11</v>
      </c>
      <c r="G116" s="53">
        <f t="shared" si="42"/>
        <v>20</v>
      </c>
      <c r="H116" s="53">
        <f t="shared" si="42"/>
        <v>0</v>
      </c>
      <c r="I116" s="53">
        <f t="shared" si="42"/>
        <v>3</v>
      </c>
      <c r="J116" s="53">
        <f t="shared" si="42"/>
        <v>-41</v>
      </c>
      <c r="K116" s="53">
        <f t="shared" si="42"/>
        <v>-4</v>
      </c>
      <c r="L116" s="53">
        <f t="shared" si="42"/>
        <v>1</v>
      </c>
      <c r="M116" s="53">
        <f t="shared" si="42"/>
        <v>0</v>
      </c>
      <c r="N116" s="53">
        <f t="shared" si="42"/>
        <v>1</v>
      </c>
      <c r="O116" s="53">
        <f t="shared" si="42"/>
        <v>0</v>
      </c>
      <c r="P116" s="53">
        <f t="shared" si="42"/>
        <v>0</v>
      </c>
      <c r="Q116" s="53">
        <f t="shared" si="42"/>
        <v>20</v>
      </c>
      <c r="R116" s="53">
        <f t="shared" si="42"/>
        <v>-19</v>
      </c>
      <c r="S116" s="53">
        <f t="shared" si="42"/>
        <v>-97</v>
      </c>
    </row>
    <row r="117" spans="1:30" ht="18" thickBot="1" x14ac:dyDescent="0.45">
      <c r="A117" s="67" t="s">
        <v>93</v>
      </c>
      <c r="B117" s="68" t="s">
        <v>93</v>
      </c>
      <c r="C117" s="53">
        <v>2303</v>
      </c>
      <c r="D117" s="53">
        <v>1914</v>
      </c>
      <c r="E117" s="66">
        <v>407</v>
      </c>
      <c r="F117" s="53">
        <v>1444</v>
      </c>
      <c r="G117" s="66">
        <v>48</v>
      </c>
      <c r="H117" s="66">
        <v>0</v>
      </c>
      <c r="I117" s="66">
        <v>1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1</v>
      </c>
      <c r="P117" s="66">
        <v>0</v>
      </c>
      <c r="Q117" s="53">
        <v>1902</v>
      </c>
      <c r="R117" s="66">
        <v>12</v>
      </c>
      <c r="S117" s="66">
        <v>389</v>
      </c>
    </row>
    <row r="118" spans="1:30" ht="18" thickBot="1" x14ac:dyDescent="0.45">
      <c r="A118" s="69" t="s">
        <v>93</v>
      </c>
      <c r="B118" s="68" t="s">
        <v>93</v>
      </c>
      <c r="C118" s="53">
        <v>2349</v>
      </c>
      <c r="D118" s="53">
        <v>1914</v>
      </c>
      <c r="E118" s="66">
        <v>339</v>
      </c>
      <c r="F118" s="53">
        <v>1510</v>
      </c>
      <c r="G118" s="53"/>
      <c r="H118" s="53"/>
      <c r="I118" s="66">
        <v>5</v>
      </c>
      <c r="J118" s="66">
        <v>40</v>
      </c>
      <c r="K118" s="66">
        <v>7</v>
      </c>
      <c r="L118" s="66"/>
      <c r="M118" s="66"/>
      <c r="N118" s="66"/>
      <c r="O118" s="66"/>
      <c r="P118" s="66"/>
      <c r="Q118" s="53">
        <v>1901</v>
      </c>
      <c r="R118" s="66">
        <v>13</v>
      </c>
      <c r="S118" s="66">
        <v>435</v>
      </c>
    </row>
    <row r="119" spans="1:30" ht="18" thickBot="1" x14ac:dyDescent="0.45">
      <c r="A119" s="57"/>
      <c r="B119" s="68"/>
      <c r="C119" s="51">
        <f>C117-C118</f>
        <v>-46</v>
      </c>
      <c r="D119" s="53">
        <f t="shared" ref="D119:S119" si="43">D117-D118</f>
        <v>0</v>
      </c>
      <c r="E119" s="52">
        <f t="shared" si="43"/>
        <v>68</v>
      </c>
      <c r="F119" s="51">
        <f t="shared" si="43"/>
        <v>-66</v>
      </c>
      <c r="G119" s="53">
        <f t="shared" si="43"/>
        <v>48</v>
      </c>
      <c r="H119" s="53">
        <f t="shared" si="43"/>
        <v>0</v>
      </c>
      <c r="I119" s="53">
        <f t="shared" si="43"/>
        <v>-4</v>
      </c>
      <c r="J119" s="53">
        <f t="shared" si="43"/>
        <v>-39</v>
      </c>
      <c r="K119" s="53">
        <f t="shared" si="43"/>
        <v>-7</v>
      </c>
      <c r="L119" s="53">
        <f t="shared" si="43"/>
        <v>0</v>
      </c>
      <c r="M119" s="53">
        <f t="shared" si="43"/>
        <v>0</v>
      </c>
      <c r="N119" s="53">
        <f t="shared" si="43"/>
        <v>0</v>
      </c>
      <c r="O119" s="53">
        <f t="shared" si="43"/>
        <v>1</v>
      </c>
      <c r="P119" s="53">
        <f t="shared" si="43"/>
        <v>0</v>
      </c>
      <c r="Q119" s="53">
        <f t="shared" si="43"/>
        <v>1</v>
      </c>
      <c r="R119" s="53">
        <f t="shared" si="43"/>
        <v>-1</v>
      </c>
      <c r="S119" s="53">
        <f t="shared" si="43"/>
        <v>-46</v>
      </c>
    </row>
    <row r="120" spans="1:30" ht="18" thickBot="1" x14ac:dyDescent="0.45">
      <c r="A120" s="67" t="s">
        <v>94</v>
      </c>
      <c r="B120" s="68" t="s">
        <v>94</v>
      </c>
      <c r="C120" s="53">
        <v>1620</v>
      </c>
      <c r="D120" s="53">
        <v>1226</v>
      </c>
      <c r="E120" s="66">
        <v>277</v>
      </c>
      <c r="F120" s="66">
        <v>909</v>
      </c>
      <c r="G120" s="66">
        <v>25</v>
      </c>
      <c r="H120" s="66">
        <v>0</v>
      </c>
      <c r="I120" s="66">
        <v>5</v>
      </c>
      <c r="J120" s="66">
        <v>0</v>
      </c>
      <c r="K120" s="66">
        <v>0</v>
      </c>
      <c r="L120" s="66">
        <v>0</v>
      </c>
      <c r="M120" s="66">
        <v>0</v>
      </c>
      <c r="N120" s="66">
        <v>0</v>
      </c>
      <c r="O120" s="66">
        <v>1</v>
      </c>
      <c r="P120" s="66">
        <v>0</v>
      </c>
      <c r="Q120" s="53">
        <v>1217</v>
      </c>
      <c r="R120" s="66">
        <v>9</v>
      </c>
      <c r="S120" s="66">
        <v>394</v>
      </c>
    </row>
    <row r="121" spans="1:30" ht="18" thickBot="1" x14ac:dyDescent="0.45">
      <c r="A121" s="69" t="s">
        <v>94</v>
      </c>
      <c r="B121" s="68" t="s">
        <v>94</v>
      </c>
      <c r="C121" s="53">
        <v>1658</v>
      </c>
      <c r="D121" s="53">
        <v>1224</v>
      </c>
      <c r="E121" s="66">
        <v>222</v>
      </c>
      <c r="F121" s="66">
        <v>956</v>
      </c>
      <c r="G121" s="66"/>
      <c r="H121" s="66"/>
      <c r="I121" s="66">
        <v>1</v>
      </c>
      <c r="J121" s="66">
        <v>25</v>
      </c>
      <c r="K121" s="66">
        <v>2</v>
      </c>
      <c r="L121" s="66"/>
      <c r="M121" s="66"/>
      <c r="N121" s="66"/>
      <c r="O121" s="66"/>
      <c r="P121" s="66"/>
      <c r="Q121" s="53">
        <v>1206</v>
      </c>
      <c r="R121" s="66">
        <v>18</v>
      </c>
      <c r="S121" s="66">
        <v>434</v>
      </c>
    </row>
    <row r="122" spans="1:30" ht="18" thickBot="1" x14ac:dyDescent="0.45">
      <c r="A122" s="57"/>
      <c r="B122" s="68"/>
      <c r="C122" s="51">
        <f>C120-C121</f>
        <v>-38</v>
      </c>
      <c r="D122" s="52">
        <f t="shared" ref="D122:S122" si="44">D120-D121</f>
        <v>2</v>
      </c>
      <c r="E122" s="52">
        <f t="shared" si="44"/>
        <v>55</v>
      </c>
      <c r="F122" s="51">
        <f t="shared" si="44"/>
        <v>-47</v>
      </c>
      <c r="G122" s="53">
        <f t="shared" si="44"/>
        <v>25</v>
      </c>
      <c r="H122" s="53">
        <f t="shared" si="44"/>
        <v>0</v>
      </c>
      <c r="I122" s="53">
        <f t="shared" si="44"/>
        <v>4</v>
      </c>
      <c r="J122" s="53">
        <f t="shared" si="44"/>
        <v>-25</v>
      </c>
      <c r="K122" s="53">
        <f t="shared" si="44"/>
        <v>-2</v>
      </c>
      <c r="L122" s="53">
        <f t="shared" si="44"/>
        <v>0</v>
      </c>
      <c r="M122" s="53">
        <f t="shared" si="44"/>
        <v>0</v>
      </c>
      <c r="N122" s="53">
        <f t="shared" si="44"/>
        <v>0</v>
      </c>
      <c r="O122" s="53">
        <f t="shared" si="44"/>
        <v>1</v>
      </c>
      <c r="P122" s="53">
        <f t="shared" si="44"/>
        <v>0</v>
      </c>
      <c r="Q122" s="53">
        <f t="shared" si="44"/>
        <v>11</v>
      </c>
      <c r="R122" s="53">
        <f t="shared" si="44"/>
        <v>-9</v>
      </c>
      <c r="S122" s="53">
        <f t="shared" si="44"/>
        <v>-40</v>
      </c>
    </row>
    <row r="123" spans="1:30" ht="18" thickBot="1" x14ac:dyDescent="0.45">
      <c r="A123" s="67" t="s">
        <v>95</v>
      </c>
      <c r="B123" s="68" t="s">
        <v>95</v>
      </c>
      <c r="C123" s="53">
        <v>1621</v>
      </c>
      <c r="D123" s="53">
        <v>1077</v>
      </c>
      <c r="E123" s="66">
        <v>222</v>
      </c>
      <c r="F123" s="66">
        <v>812</v>
      </c>
      <c r="G123" s="66">
        <v>28</v>
      </c>
      <c r="H123" s="66">
        <v>0</v>
      </c>
      <c r="I123" s="66">
        <v>3</v>
      </c>
      <c r="J123" s="66">
        <v>0</v>
      </c>
      <c r="K123" s="66">
        <v>0</v>
      </c>
      <c r="L123" s="66">
        <v>0</v>
      </c>
      <c r="M123" s="66">
        <v>1</v>
      </c>
      <c r="N123" s="66">
        <v>1</v>
      </c>
      <c r="O123" s="66">
        <v>0</v>
      </c>
      <c r="P123" s="66">
        <v>0</v>
      </c>
      <c r="Q123" s="53">
        <v>1067</v>
      </c>
      <c r="R123" s="66">
        <v>10</v>
      </c>
      <c r="S123" s="66">
        <v>544</v>
      </c>
    </row>
    <row r="124" spans="1:30" ht="18" thickBot="1" x14ac:dyDescent="0.45">
      <c r="A124" s="69" t="s">
        <v>95</v>
      </c>
      <c r="B124" s="68" t="s">
        <v>95</v>
      </c>
      <c r="C124" s="53">
        <v>1675</v>
      </c>
      <c r="D124" s="53">
        <v>1077</v>
      </c>
      <c r="E124" s="66">
        <v>165</v>
      </c>
      <c r="F124" s="66">
        <v>850</v>
      </c>
      <c r="G124" s="66"/>
      <c r="H124" s="66"/>
      <c r="I124" s="66">
        <v>6</v>
      </c>
      <c r="J124" s="66">
        <v>35</v>
      </c>
      <c r="K124" s="66">
        <v>6</v>
      </c>
      <c r="L124" s="66"/>
      <c r="M124" s="66"/>
      <c r="N124" s="66"/>
      <c r="O124" s="66"/>
      <c r="P124" s="66"/>
      <c r="Q124" s="53">
        <v>1062</v>
      </c>
      <c r="R124" s="66">
        <v>15</v>
      </c>
      <c r="S124" s="66">
        <v>598</v>
      </c>
    </row>
    <row r="125" spans="1:30" ht="18" thickBot="1" x14ac:dyDescent="0.45">
      <c r="A125" s="57"/>
      <c r="B125" s="68"/>
      <c r="C125" s="51">
        <f>C123-C124</f>
        <v>-54</v>
      </c>
      <c r="D125" s="53">
        <f t="shared" ref="D125:S125" si="45">D123-D124</f>
        <v>0</v>
      </c>
      <c r="E125" s="52">
        <f t="shared" si="45"/>
        <v>57</v>
      </c>
      <c r="F125" s="51">
        <f t="shared" si="45"/>
        <v>-38</v>
      </c>
      <c r="G125" s="53">
        <f t="shared" si="45"/>
        <v>28</v>
      </c>
      <c r="H125" s="53">
        <f t="shared" si="45"/>
        <v>0</v>
      </c>
      <c r="I125" s="53">
        <f t="shared" si="45"/>
        <v>-3</v>
      </c>
      <c r="J125" s="53">
        <f t="shared" si="45"/>
        <v>-35</v>
      </c>
      <c r="K125" s="53">
        <f t="shared" si="45"/>
        <v>-6</v>
      </c>
      <c r="L125" s="53">
        <f t="shared" si="45"/>
        <v>0</v>
      </c>
      <c r="M125" s="53">
        <f t="shared" si="45"/>
        <v>1</v>
      </c>
      <c r="N125" s="53">
        <f t="shared" si="45"/>
        <v>1</v>
      </c>
      <c r="O125" s="53">
        <f t="shared" si="45"/>
        <v>0</v>
      </c>
      <c r="P125" s="53">
        <f t="shared" si="45"/>
        <v>0</v>
      </c>
      <c r="Q125" s="53">
        <f t="shared" si="45"/>
        <v>5</v>
      </c>
      <c r="R125" s="53">
        <f t="shared" si="45"/>
        <v>-5</v>
      </c>
      <c r="S125" s="53">
        <f t="shared" si="45"/>
        <v>-54</v>
      </c>
    </row>
    <row r="126" spans="1:30" ht="18" thickBot="1" x14ac:dyDescent="0.45">
      <c r="A126" s="62" t="s">
        <v>96</v>
      </c>
      <c r="B126" s="43" t="s">
        <v>53</v>
      </c>
      <c r="C126" s="44">
        <f>C130+C133+C136+C139</f>
        <v>10481</v>
      </c>
      <c r="D126" s="44">
        <f t="shared" ref="D126:S127" si="46">D130+D133+D136+D139</f>
        <v>7374</v>
      </c>
      <c r="E126" s="44">
        <f t="shared" si="46"/>
        <v>2005</v>
      </c>
      <c r="F126" s="44">
        <f t="shared" si="46"/>
        <v>5112</v>
      </c>
      <c r="G126" s="44">
        <f t="shared" si="46"/>
        <v>160</v>
      </c>
      <c r="H126" s="44">
        <f t="shared" si="46"/>
        <v>0</v>
      </c>
      <c r="I126" s="44">
        <f t="shared" si="46"/>
        <v>18</v>
      </c>
      <c r="J126" s="44">
        <f t="shared" si="46"/>
        <v>0</v>
      </c>
      <c r="K126" s="44">
        <f t="shared" si="46"/>
        <v>1</v>
      </c>
      <c r="L126" s="44">
        <f t="shared" si="46"/>
        <v>8</v>
      </c>
      <c r="M126" s="44">
        <f t="shared" si="46"/>
        <v>2</v>
      </c>
      <c r="N126" s="44">
        <f t="shared" si="46"/>
        <v>1</v>
      </c>
      <c r="O126" s="44">
        <f t="shared" si="46"/>
        <v>0</v>
      </c>
      <c r="P126" s="44">
        <f t="shared" si="46"/>
        <v>0</v>
      </c>
      <c r="Q126" s="44">
        <f t="shared" si="46"/>
        <v>7307</v>
      </c>
      <c r="R126" s="44">
        <f t="shared" si="46"/>
        <v>67</v>
      </c>
      <c r="S126" s="44">
        <f t="shared" si="46"/>
        <v>3107</v>
      </c>
      <c r="T126" s="31">
        <v>1</v>
      </c>
      <c r="U126" s="32">
        <v>4</v>
      </c>
      <c r="W126" s="32">
        <v>4</v>
      </c>
      <c r="X126" s="32">
        <v>2</v>
      </c>
      <c r="Y126" s="32">
        <v>1</v>
      </c>
      <c r="Z126" s="32">
        <v>1</v>
      </c>
      <c r="AA126" s="55">
        <f>E128</f>
        <v>378</v>
      </c>
      <c r="AD126" s="55">
        <f>F128</f>
        <v>-324</v>
      </c>
    </row>
    <row r="127" spans="1:30" ht="18" thickBot="1" x14ac:dyDescent="0.45">
      <c r="A127" s="42"/>
      <c r="B127" s="47" t="s">
        <v>54</v>
      </c>
      <c r="C127" s="48">
        <f>C131+C134+C137+C140</f>
        <v>10743</v>
      </c>
      <c r="D127" s="48">
        <f t="shared" si="46"/>
        <v>7374</v>
      </c>
      <c r="E127" s="48">
        <f t="shared" si="46"/>
        <v>1627</v>
      </c>
      <c r="F127" s="48">
        <f t="shared" si="46"/>
        <v>5436</v>
      </c>
      <c r="G127" s="48">
        <f t="shared" si="46"/>
        <v>0</v>
      </c>
      <c r="H127" s="48">
        <f t="shared" si="46"/>
        <v>0</v>
      </c>
      <c r="I127" s="48">
        <f t="shared" si="46"/>
        <v>37</v>
      </c>
      <c r="J127" s="48">
        <f t="shared" si="46"/>
        <v>150</v>
      </c>
      <c r="K127" s="48">
        <f t="shared" si="46"/>
        <v>25</v>
      </c>
      <c r="L127" s="48">
        <f t="shared" si="46"/>
        <v>0</v>
      </c>
      <c r="M127" s="48">
        <f t="shared" si="46"/>
        <v>0</v>
      </c>
      <c r="N127" s="48">
        <f t="shared" si="46"/>
        <v>0</v>
      </c>
      <c r="O127" s="48">
        <f t="shared" si="46"/>
        <v>0</v>
      </c>
      <c r="P127" s="48">
        <f t="shared" si="46"/>
        <v>0</v>
      </c>
      <c r="Q127" s="48">
        <f t="shared" si="46"/>
        <v>7275</v>
      </c>
      <c r="R127" s="48">
        <f t="shared" si="46"/>
        <v>99</v>
      </c>
      <c r="S127" s="48">
        <f t="shared" si="46"/>
        <v>3369</v>
      </c>
    </row>
    <row r="128" spans="1:30" ht="18" customHeight="1" thickBot="1" x14ac:dyDescent="0.45">
      <c r="A128" s="49"/>
      <c r="B128" s="50" t="s">
        <v>55</v>
      </c>
      <c r="C128" s="51">
        <f>C126-C127</f>
        <v>-262</v>
      </c>
      <c r="D128" s="53">
        <f t="shared" ref="D128:S128" si="47">D126-D127</f>
        <v>0</v>
      </c>
      <c r="E128" s="52">
        <f t="shared" si="47"/>
        <v>378</v>
      </c>
      <c r="F128" s="51">
        <f t="shared" si="47"/>
        <v>-324</v>
      </c>
      <c r="G128" s="53">
        <f t="shared" si="47"/>
        <v>160</v>
      </c>
      <c r="H128" s="53">
        <f t="shared" si="47"/>
        <v>0</v>
      </c>
      <c r="I128" s="53">
        <f t="shared" si="47"/>
        <v>-19</v>
      </c>
      <c r="J128" s="53">
        <f t="shared" si="47"/>
        <v>-150</v>
      </c>
      <c r="K128" s="53">
        <f t="shared" si="47"/>
        <v>-24</v>
      </c>
      <c r="L128" s="53">
        <f t="shared" si="47"/>
        <v>8</v>
      </c>
      <c r="M128" s="53">
        <f t="shared" si="47"/>
        <v>2</v>
      </c>
      <c r="N128" s="53">
        <f t="shared" si="47"/>
        <v>1</v>
      </c>
      <c r="O128" s="53">
        <f t="shared" si="47"/>
        <v>0</v>
      </c>
      <c r="P128" s="53">
        <f t="shared" si="47"/>
        <v>0</v>
      </c>
      <c r="Q128" s="53">
        <f t="shared" si="47"/>
        <v>32</v>
      </c>
      <c r="R128" s="53">
        <f t="shared" si="47"/>
        <v>-32</v>
      </c>
      <c r="S128" s="53">
        <f t="shared" si="47"/>
        <v>-262</v>
      </c>
    </row>
    <row r="129" spans="1:30" ht="18" thickBot="1" x14ac:dyDescent="0.45">
      <c r="A129" s="57" t="s">
        <v>57</v>
      </c>
      <c r="B129" s="65" t="s">
        <v>57</v>
      </c>
      <c r="C129" s="53">
        <v>5133</v>
      </c>
      <c r="D129" s="53">
        <v>5133</v>
      </c>
      <c r="E129" s="53">
        <v>1903</v>
      </c>
      <c r="F129" s="53">
        <v>3119</v>
      </c>
      <c r="G129" s="66">
        <v>73</v>
      </c>
      <c r="H129" s="66">
        <v>2</v>
      </c>
      <c r="I129" s="66">
        <v>10</v>
      </c>
      <c r="J129" s="66">
        <v>2</v>
      </c>
      <c r="K129" s="66">
        <v>0</v>
      </c>
      <c r="L129" s="66">
        <v>0</v>
      </c>
      <c r="M129" s="66">
        <v>2</v>
      </c>
      <c r="N129" s="66">
        <v>0</v>
      </c>
      <c r="O129" s="66">
        <v>0</v>
      </c>
      <c r="P129" s="66">
        <v>1</v>
      </c>
      <c r="Q129" s="53">
        <v>5112</v>
      </c>
      <c r="R129" s="66">
        <v>21</v>
      </c>
      <c r="S129" s="66">
        <v>0</v>
      </c>
    </row>
    <row r="130" spans="1:30" ht="18" thickBot="1" x14ac:dyDescent="0.45">
      <c r="A130" s="67" t="s">
        <v>97</v>
      </c>
      <c r="B130" s="68" t="s">
        <v>97</v>
      </c>
      <c r="C130" s="53">
        <v>2381</v>
      </c>
      <c r="D130" s="53">
        <v>1608</v>
      </c>
      <c r="E130" s="66">
        <v>403</v>
      </c>
      <c r="F130" s="53">
        <v>1146</v>
      </c>
      <c r="G130" s="66">
        <v>37</v>
      </c>
      <c r="H130" s="66">
        <v>0</v>
      </c>
      <c r="I130" s="66">
        <v>3</v>
      </c>
      <c r="J130" s="66">
        <v>0</v>
      </c>
      <c r="K130" s="66">
        <v>1</v>
      </c>
      <c r="L130" s="66">
        <v>1</v>
      </c>
      <c r="M130" s="66">
        <v>0</v>
      </c>
      <c r="N130" s="66">
        <v>0</v>
      </c>
      <c r="O130" s="66">
        <v>0</v>
      </c>
      <c r="P130" s="66">
        <v>0</v>
      </c>
      <c r="Q130" s="53">
        <v>1591</v>
      </c>
      <c r="R130" s="66">
        <v>17</v>
      </c>
      <c r="S130" s="66">
        <v>773</v>
      </c>
    </row>
    <row r="131" spans="1:30" ht="18" thickBot="1" x14ac:dyDescent="0.45">
      <c r="A131" s="69" t="s">
        <v>97</v>
      </c>
      <c r="B131" s="68" t="s">
        <v>97</v>
      </c>
      <c r="C131" s="53">
        <v>2456</v>
      </c>
      <c r="D131" s="53">
        <v>1609</v>
      </c>
      <c r="E131" s="66">
        <v>302</v>
      </c>
      <c r="F131" s="53">
        <v>1243</v>
      </c>
      <c r="G131" s="53"/>
      <c r="H131" s="53"/>
      <c r="I131" s="66">
        <v>6</v>
      </c>
      <c r="J131" s="66">
        <v>26</v>
      </c>
      <c r="K131" s="66">
        <v>11</v>
      </c>
      <c r="L131" s="66"/>
      <c r="M131" s="66"/>
      <c r="N131" s="66"/>
      <c r="O131" s="66"/>
      <c r="P131" s="66"/>
      <c r="Q131" s="53">
        <v>1588</v>
      </c>
      <c r="R131" s="66">
        <v>21</v>
      </c>
      <c r="S131" s="66">
        <v>847</v>
      </c>
    </row>
    <row r="132" spans="1:30" ht="18" thickBot="1" x14ac:dyDescent="0.45">
      <c r="A132" s="57"/>
      <c r="B132" s="68"/>
      <c r="C132" s="51">
        <f>C130-C131</f>
        <v>-75</v>
      </c>
      <c r="D132" s="51">
        <f t="shared" ref="D132:S132" si="48">D130-D131</f>
        <v>-1</v>
      </c>
      <c r="E132" s="52">
        <f t="shared" si="48"/>
        <v>101</v>
      </c>
      <c r="F132" s="51">
        <f t="shared" si="48"/>
        <v>-97</v>
      </c>
      <c r="G132" s="53">
        <f t="shared" si="48"/>
        <v>37</v>
      </c>
      <c r="H132" s="53">
        <f t="shared" si="48"/>
        <v>0</v>
      </c>
      <c r="I132" s="53">
        <f t="shared" si="48"/>
        <v>-3</v>
      </c>
      <c r="J132" s="53">
        <f t="shared" si="48"/>
        <v>-26</v>
      </c>
      <c r="K132" s="53">
        <f t="shared" si="48"/>
        <v>-10</v>
      </c>
      <c r="L132" s="53">
        <f t="shared" si="48"/>
        <v>1</v>
      </c>
      <c r="M132" s="53">
        <f t="shared" si="48"/>
        <v>0</v>
      </c>
      <c r="N132" s="53">
        <f t="shared" si="48"/>
        <v>0</v>
      </c>
      <c r="O132" s="53">
        <f t="shared" si="48"/>
        <v>0</v>
      </c>
      <c r="P132" s="53">
        <f t="shared" si="48"/>
        <v>0</v>
      </c>
      <c r="Q132" s="53">
        <f t="shared" si="48"/>
        <v>3</v>
      </c>
      <c r="R132" s="53">
        <f t="shared" si="48"/>
        <v>-4</v>
      </c>
      <c r="S132" s="53">
        <f t="shared" si="48"/>
        <v>-74</v>
      </c>
    </row>
    <row r="133" spans="1:30" ht="18" thickBot="1" x14ac:dyDescent="0.45">
      <c r="A133" s="67" t="s">
        <v>98</v>
      </c>
      <c r="B133" s="68" t="s">
        <v>98</v>
      </c>
      <c r="C133" s="53">
        <v>2460</v>
      </c>
      <c r="D133" s="53">
        <v>1721</v>
      </c>
      <c r="E133" s="66">
        <v>298</v>
      </c>
      <c r="F133" s="53">
        <v>1388</v>
      </c>
      <c r="G133" s="66">
        <v>25</v>
      </c>
      <c r="H133" s="66">
        <v>0</v>
      </c>
      <c r="I133" s="66">
        <v>2</v>
      </c>
      <c r="J133" s="66">
        <v>0</v>
      </c>
      <c r="K133" s="66">
        <v>0</v>
      </c>
      <c r="L133" s="66">
        <v>2</v>
      </c>
      <c r="M133" s="66">
        <v>0</v>
      </c>
      <c r="N133" s="66">
        <v>1</v>
      </c>
      <c r="O133" s="66">
        <v>0</v>
      </c>
      <c r="P133" s="66">
        <v>0</v>
      </c>
      <c r="Q133" s="53">
        <v>1716</v>
      </c>
      <c r="R133" s="66">
        <v>5</v>
      </c>
      <c r="S133" s="66">
        <v>739</v>
      </c>
    </row>
    <row r="134" spans="1:30" ht="18" thickBot="1" x14ac:dyDescent="0.45">
      <c r="A134" s="69" t="s">
        <v>98</v>
      </c>
      <c r="B134" s="68" t="s">
        <v>98</v>
      </c>
      <c r="C134" s="53">
        <v>2539</v>
      </c>
      <c r="D134" s="53">
        <v>1721</v>
      </c>
      <c r="E134" s="66">
        <v>245</v>
      </c>
      <c r="F134" s="53">
        <v>1398</v>
      </c>
      <c r="G134" s="53"/>
      <c r="H134" s="53"/>
      <c r="I134" s="66">
        <v>7</v>
      </c>
      <c r="J134" s="66">
        <v>45</v>
      </c>
      <c r="K134" s="66">
        <v>4</v>
      </c>
      <c r="L134" s="66"/>
      <c r="M134" s="66"/>
      <c r="N134" s="66"/>
      <c r="O134" s="66"/>
      <c r="P134" s="66"/>
      <c r="Q134" s="53">
        <v>1699</v>
      </c>
      <c r="R134" s="66">
        <v>22</v>
      </c>
      <c r="S134" s="66">
        <v>818</v>
      </c>
    </row>
    <row r="135" spans="1:30" ht="18" thickBot="1" x14ac:dyDescent="0.45">
      <c r="A135" s="57"/>
      <c r="B135" s="68"/>
      <c r="C135" s="51">
        <f>C133-C134</f>
        <v>-79</v>
      </c>
      <c r="D135" s="53">
        <f t="shared" ref="D135:S135" si="49">D133-D134</f>
        <v>0</v>
      </c>
      <c r="E135" s="52">
        <f t="shared" si="49"/>
        <v>53</v>
      </c>
      <c r="F135" s="51">
        <f t="shared" si="49"/>
        <v>-10</v>
      </c>
      <c r="G135" s="53">
        <f t="shared" si="49"/>
        <v>25</v>
      </c>
      <c r="H135" s="53">
        <f t="shared" si="49"/>
        <v>0</v>
      </c>
      <c r="I135" s="53">
        <f t="shared" si="49"/>
        <v>-5</v>
      </c>
      <c r="J135" s="53">
        <f t="shared" si="49"/>
        <v>-45</v>
      </c>
      <c r="K135" s="53">
        <f t="shared" si="49"/>
        <v>-4</v>
      </c>
      <c r="L135" s="53">
        <f t="shared" si="49"/>
        <v>2</v>
      </c>
      <c r="M135" s="53">
        <f t="shared" si="49"/>
        <v>0</v>
      </c>
      <c r="N135" s="53">
        <f t="shared" si="49"/>
        <v>1</v>
      </c>
      <c r="O135" s="53">
        <f t="shared" si="49"/>
        <v>0</v>
      </c>
      <c r="P135" s="53">
        <f t="shared" si="49"/>
        <v>0</v>
      </c>
      <c r="Q135" s="53">
        <f t="shared" si="49"/>
        <v>17</v>
      </c>
      <c r="R135" s="53">
        <f t="shared" si="49"/>
        <v>-17</v>
      </c>
      <c r="S135" s="53">
        <f t="shared" si="49"/>
        <v>-79</v>
      </c>
    </row>
    <row r="136" spans="1:30" ht="18" thickBot="1" x14ac:dyDescent="0.45">
      <c r="A136" s="67" t="s">
        <v>99</v>
      </c>
      <c r="B136" s="68" t="s">
        <v>99</v>
      </c>
      <c r="C136" s="53">
        <v>3072</v>
      </c>
      <c r="D136" s="53">
        <v>2205</v>
      </c>
      <c r="E136" s="66">
        <v>619</v>
      </c>
      <c r="F136" s="53">
        <v>1502</v>
      </c>
      <c r="G136" s="66">
        <v>49</v>
      </c>
      <c r="H136" s="66">
        <v>0</v>
      </c>
      <c r="I136" s="66">
        <v>6</v>
      </c>
      <c r="J136" s="66">
        <v>0</v>
      </c>
      <c r="K136" s="66">
        <v>0</v>
      </c>
      <c r="L136" s="66">
        <v>4</v>
      </c>
      <c r="M136" s="66">
        <v>0</v>
      </c>
      <c r="N136" s="66">
        <v>0</v>
      </c>
      <c r="O136" s="66">
        <v>0</v>
      </c>
      <c r="P136" s="66">
        <v>0</v>
      </c>
      <c r="Q136" s="53">
        <v>2180</v>
      </c>
      <c r="R136" s="66">
        <v>25</v>
      </c>
      <c r="S136" s="66">
        <v>867</v>
      </c>
    </row>
    <row r="137" spans="1:30" ht="18" thickBot="1" x14ac:dyDescent="0.45">
      <c r="A137" s="69" t="s">
        <v>99</v>
      </c>
      <c r="B137" s="68" t="s">
        <v>99</v>
      </c>
      <c r="C137" s="53">
        <v>3149</v>
      </c>
      <c r="D137" s="53">
        <v>2204</v>
      </c>
      <c r="E137" s="66">
        <v>513</v>
      </c>
      <c r="F137" s="53">
        <v>1587</v>
      </c>
      <c r="G137" s="53"/>
      <c r="H137" s="53"/>
      <c r="I137" s="66">
        <v>10</v>
      </c>
      <c r="J137" s="66">
        <v>53</v>
      </c>
      <c r="K137" s="66">
        <v>3</v>
      </c>
      <c r="L137" s="66"/>
      <c r="M137" s="66"/>
      <c r="N137" s="66"/>
      <c r="O137" s="66"/>
      <c r="P137" s="66"/>
      <c r="Q137" s="53">
        <v>2166</v>
      </c>
      <c r="R137" s="66">
        <v>38</v>
      </c>
      <c r="S137" s="66">
        <v>945</v>
      </c>
    </row>
    <row r="138" spans="1:30" ht="18" thickBot="1" x14ac:dyDescent="0.45">
      <c r="A138" s="57"/>
      <c r="B138" s="68"/>
      <c r="C138" s="51">
        <f>C136-C137</f>
        <v>-77</v>
      </c>
      <c r="D138" s="52">
        <f t="shared" ref="D138:S138" si="50">D136-D137</f>
        <v>1</v>
      </c>
      <c r="E138" s="52">
        <f t="shared" si="50"/>
        <v>106</v>
      </c>
      <c r="F138" s="51">
        <f t="shared" si="50"/>
        <v>-85</v>
      </c>
      <c r="G138" s="53">
        <f t="shared" si="50"/>
        <v>49</v>
      </c>
      <c r="H138" s="53">
        <f t="shared" si="50"/>
        <v>0</v>
      </c>
      <c r="I138" s="53">
        <f t="shared" si="50"/>
        <v>-4</v>
      </c>
      <c r="J138" s="53">
        <f t="shared" si="50"/>
        <v>-53</v>
      </c>
      <c r="K138" s="53">
        <f t="shared" si="50"/>
        <v>-3</v>
      </c>
      <c r="L138" s="53">
        <f t="shared" si="50"/>
        <v>4</v>
      </c>
      <c r="M138" s="53">
        <f t="shared" si="50"/>
        <v>0</v>
      </c>
      <c r="N138" s="53">
        <f t="shared" si="50"/>
        <v>0</v>
      </c>
      <c r="O138" s="53">
        <f t="shared" si="50"/>
        <v>0</v>
      </c>
      <c r="P138" s="53">
        <f t="shared" si="50"/>
        <v>0</v>
      </c>
      <c r="Q138" s="53">
        <f t="shared" si="50"/>
        <v>14</v>
      </c>
      <c r="R138" s="53">
        <f t="shared" si="50"/>
        <v>-13</v>
      </c>
      <c r="S138" s="53">
        <f t="shared" si="50"/>
        <v>-78</v>
      </c>
    </row>
    <row r="139" spans="1:30" ht="18" thickBot="1" x14ac:dyDescent="0.45">
      <c r="A139" s="67" t="s">
        <v>100</v>
      </c>
      <c r="B139" s="68" t="s">
        <v>100</v>
      </c>
      <c r="C139" s="53">
        <v>2568</v>
      </c>
      <c r="D139" s="53">
        <v>1840</v>
      </c>
      <c r="E139" s="66">
        <v>685</v>
      </c>
      <c r="F139" s="53">
        <v>1076</v>
      </c>
      <c r="G139" s="66">
        <v>49</v>
      </c>
      <c r="H139" s="66">
        <v>0</v>
      </c>
      <c r="I139" s="66">
        <v>7</v>
      </c>
      <c r="J139" s="66">
        <v>0</v>
      </c>
      <c r="K139" s="66">
        <v>0</v>
      </c>
      <c r="L139" s="66">
        <v>1</v>
      </c>
      <c r="M139" s="66">
        <v>2</v>
      </c>
      <c r="N139" s="66">
        <v>0</v>
      </c>
      <c r="O139" s="66">
        <v>0</v>
      </c>
      <c r="P139" s="66">
        <v>0</v>
      </c>
      <c r="Q139" s="53">
        <v>1820</v>
      </c>
      <c r="R139" s="66">
        <v>20</v>
      </c>
      <c r="S139" s="66">
        <v>728</v>
      </c>
    </row>
    <row r="140" spans="1:30" ht="18" thickBot="1" x14ac:dyDescent="0.45">
      <c r="A140" s="69" t="s">
        <v>100</v>
      </c>
      <c r="B140" s="68" t="s">
        <v>100</v>
      </c>
      <c r="C140" s="53">
        <v>2599</v>
      </c>
      <c r="D140" s="53">
        <v>1840</v>
      </c>
      <c r="E140" s="66">
        <v>567</v>
      </c>
      <c r="F140" s="53">
        <v>1208</v>
      </c>
      <c r="G140" s="53"/>
      <c r="H140" s="53"/>
      <c r="I140" s="66">
        <v>14</v>
      </c>
      <c r="J140" s="66">
        <v>26</v>
      </c>
      <c r="K140" s="66">
        <v>7</v>
      </c>
      <c r="L140" s="66"/>
      <c r="M140" s="66"/>
      <c r="N140" s="66"/>
      <c r="O140" s="66"/>
      <c r="P140" s="66"/>
      <c r="Q140" s="53">
        <v>1822</v>
      </c>
      <c r="R140" s="66">
        <v>18</v>
      </c>
      <c r="S140" s="66">
        <v>759</v>
      </c>
    </row>
    <row r="141" spans="1:30" ht="18" thickBot="1" x14ac:dyDescent="0.45">
      <c r="A141" s="57"/>
      <c r="B141" s="68"/>
      <c r="C141" s="51">
        <f>C139-C140</f>
        <v>-31</v>
      </c>
      <c r="D141" s="53">
        <f t="shared" ref="D141:S141" si="51">D139-D140</f>
        <v>0</v>
      </c>
      <c r="E141" s="52">
        <f t="shared" si="51"/>
        <v>118</v>
      </c>
      <c r="F141" s="51">
        <f t="shared" si="51"/>
        <v>-132</v>
      </c>
      <c r="G141" s="53">
        <f t="shared" si="51"/>
        <v>49</v>
      </c>
      <c r="H141" s="53">
        <f t="shared" si="51"/>
        <v>0</v>
      </c>
      <c r="I141" s="53">
        <f t="shared" si="51"/>
        <v>-7</v>
      </c>
      <c r="J141" s="53">
        <f t="shared" si="51"/>
        <v>-26</v>
      </c>
      <c r="K141" s="53">
        <f t="shared" si="51"/>
        <v>-7</v>
      </c>
      <c r="L141" s="53">
        <f t="shared" si="51"/>
        <v>1</v>
      </c>
      <c r="M141" s="53">
        <f t="shared" si="51"/>
        <v>2</v>
      </c>
      <c r="N141" s="53">
        <f t="shared" si="51"/>
        <v>0</v>
      </c>
      <c r="O141" s="53">
        <f t="shared" si="51"/>
        <v>0</v>
      </c>
      <c r="P141" s="53">
        <f t="shared" si="51"/>
        <v>0</v>
      </c>
      <c r="Q141" s="53">
        <f t="shared" si="51"/>
        <v>-2</v>
      </c>
      <c r="R141" s="53">
        <f t="shared" si="51"/>
        <v>2</v>
      </c>
      <c r="S141" s="53">
        <f t="shared" si="51"/>
        <v>-31</v>
      </c>
    </row>
    <row r="142" spans="1:30" ht="18" thickBot="1" x14ac:dyDescent="0.45">
      <c r="A142" s="62" t="s">
        <v>101</v>
      </c>
      <c r="B142" s="43" t="s">
        <v>53</v>
      </c>
      <c r="C142" s="44">
        <f>C146+C149+C152+C155</f>
        <v>8625</v>
      </c>
      <c r="D142" s="44">
        <f t="shared" ref="D142:S143" si="52">D146+D149+D152+D155</f>
        <v>5828</v>
      </c>
      <c r="E142" s="44">
        <f t="shared" si="52"/>
        <v>1714</v>
      </c>
      <c r="F142" s="44">
        <f t="shared" si="52"/>
        <v>3856</v>
      </c>
      <c r="G142" s="44">
        <f t="shared" si="52"/>
        <v>146</v>
      </c>
      <c r="H142" s="44">
        <f t="shared" si="52"/>
        <v>1</v>
      </c>
      <c r="I142" s="44">
        <f t="shared" si="52"/>
        <v>30</v>
      </c>
      <c r="J142" s="44">
        <f t="shared" si="52"/>
        <v>1</v>
      </c>
      <c r="K142" s="44">
        <f t="shared" si="52"/>
        <v>0</v>
      </c>
      <c r="L142" s="44">
        <f t="shared" si="52"/>
        <v>0</v>
      </c>
      <c r="M142" s="44">
        <f t="shared" si="52"/>
        <v>5</v>
      </c>
      <c r="N142" s="44">
        <f t="shared" si="52"/>
        <v>2</v>
      </c>
      <c r="O142" s="44">
        <f t="shared" si="52"/>
        <v>1</v>
      </c>
      <c r="P142" s="44">
        <f t="shared" si="52"/>
        <v>0</v>
      </c>
      <c r="Q142" s="44">
        <f t="shared" si="52"/>
        <v>5756</v>
      </c>
      <c r="R142" s="44">
        <f t="shared" si="52"/>
        <v>72</v>
      </c>
      <c r="S142" s="44">
        <f t="shared" si="52"/>
        <v>2797</v>
      </c>
      <c r="T142" s="31">
        <v>1</v>
      </c>
      <c r="U142" s="32">
        <v>4</v>
      </c>
      <c r="W142" s="32">
        <v>4</v>
      </c>
      <c r="X142" s="32">
        <v>4</v>
      </c>
      <c r="AA142" s="55">
        <f>E144</f>
        <v>355</v>
      </c>
      <c r="AD142" s="55">
        <f>F144</f>
        <v>-336</v>
      </c>
    </row>
    <row r="143" spans="1:30" ht="18" thickBot="1" x14ac:dyDescent="0.45">
      <c r="A143" s="42"/>
      <c r="B143" s="47" t="s">
        <v>54</v>
      </c>
      <c r="C143" s="48">
        <f>C147+C150+C153+C156</f>
        <v>8782</v>
      </c>
      <c r="D143" s="48">
        <f t="shared" si="52"/>
        <v>5828</v>
      </c>
      <c r="E143" s="48">
        <f t="shared" si="52"/>
        <v>1359</v>
      </c>
      <c r="F143" s="48">
        <f t="shared" si="52"/>
        <v>4192</v>
      </c>
      <c r="G143" s="48">
        <f t="shared" si="52"/>
        <v>0</v>
      </c>
      <c r="H143" s="48">
        <f t="shared" si="52"/>
        <v>0</v>
      </c>
      <c r="I143" s="48">
        <f t="shared" si="52"/>
        <v>41</v>
      </c>
      <c r="J143" s="48">
        <f t="shared" si="52"/>
        <v>117</v>
      </c>
      <c r="K143" s="48">
        <f t="shared" si="52"/>
        <v>27</v>
      </c>
      <c r="L143" s="48">
        <f t="shared" si="52"/>
        <v>0</v>
      </c>
      <c r="M143" s="48">
        <f t="shared" si="52"/>
        <v>0</v>
      </c>
      <c r="N143" s="48">
        <f t="shared" si="52"/>
        <v>0</v>
      </c>
      <c r="O143" s="48">
        <f t="shared" si="52"/>
        <v>0</v>
      </c>
      <c r="P143" s="48">
        <f t="shared" si="52"/>
        <v>0</v>
      </c>
      <c r="Q143" s="48">
        <f t="shared" si="52"/>
        <v>5736</v>
      </c>
      <c r="R143" s="48">
        <f t="shared" si="52"/>
        <v>92</v>
      </c>
      <c r="S143" s="48">
        <f t="shared" si="52"/>
        <v>2954</v>
      </c>
    </row>
    <row r="144" spans="1:30" ht="18" customHeight="1" thickBot="1" x14ac:dyDescent="0.45">
      <c r="A144" s="49"/>
      <c r="B144" s="50" t="s">
        <v>55</v>
      </c>
      <c r="C144" s="51">
        <f>C142-C143</f>
        <v>-157</v>
      </c>
      <c r="D144" s="53">
        <f t="shared" ref="D144:S144" si="53">D142-D143</f>
        <v>0</v>
      </c>
      <c r="E144" s="52">
        <f t="shared" si="53"/>
        <v>355</v>
      </c>
      <c r="F144" s="51">
        <f t="shared" si="53"/>
        <v>-336</v>
      </c>
      <c r="G144" s="53">
        <f t="shared" si="53"/>
        <v>146</v>
      </c>
      <c r="H144" s="53">
        <f t="shared" si="53"/>
        <v>1</v>
      </c>
      <c r="I144" s="53">
        <f t="shared" si="53"/>
        <v>-11</v>
      </c>
      <c r="J144" s="53">
        <f t="shared" si="53"/>
        <v>-116</v>
      </c>
      <c r="K144" s="53">
        <f t="shared" si="53"/>
        <v>-27</v>
      </c>
      <c r="L144" s="53">
        <f t="shared" si="53"/>
        <v>0</v>
      </c>
      <c r="M144" s="53">
        <f t="shared" si="53"/>
        <v>5</v>
      </c>
      <c r="N144" s="53">
        <f t="shared" si="53"/>
        <v>2</v>
      </c>
      <c r="O144" s="53">
        <f t="shared" si="53"/>
        <v>1</v>
      </c>
      <c r="P144" s="53">
        <f t="shared" si="53"/>
        <v>0</v>
      </c>
      <c r="Q144" s="53">
        <f t="shared" si="53"/>
        <v>20</v>
      </c>
      <c r="R144" s="53">
        <f t="shared" si="53"/>
        <v>-20</v>
      </c>
      <c r="S144" s="53">
        <f t="shared" si="53"/>
        <v>-157</v>
      </c>
    </row>
    <row r="145" spans="1:30" ht="18" thickBot="1" x14ac:dyDescent="0.45">
      <c r="A145" s="57" t="s">
        <v>57</v>
      </c>
      <c r="B145" s="65" t="s">
        <v>57</v>
      </c>
      <c r="C145" s="53">
        <v>4460</v>
      </c>
      <c r="D145" s="53">
        <v>4460</v>
      </c>
      <c r="E145" s="53">
        <v>1904</v>
      </c>
      <c r="F145" s="53">
        <v>2407</v>
      </c>
      <c r="G145" s="66">
        <v>114</v>
      </c>
      <c r="H145" s="66">
        <v>1</v>
      </c>
      <c r="I145" s="66">
        <v>10</v>
      </c>
      <c r="J145" s="66">
        <v>0</v>
      </c>
      <c r="K145" s="66">
        <v>0</v>
      </c>
      <c r="L145" s="66">
        <v>0</v>
      </c>
      <c r="M145" s="66">
        <v>3</v>
      </c>
      <c r="N145" s="66">
        <v>1</v>
      </c>
      <c r="O145" s="66">
        <v>0</v>
      </c>
      <c r="P145" s="66">
        <v>1</v>
      </c>
      <c r="Q145" s="53">
        <v>4441</v>
      </c>
      <c r="R145" s="66">
        <v>19</v>
      </c>
      <c r="S145" s="66">
        <v>0</v>
      </c>
    </row>
    <row r="146" spans="1:30" ht="18" thickBot="1" x14ac:dyDescent="0.45">
      <c r="A146" s="67" t="s">
        <v>102</v>
      </c>
      <c r="B146" s="68" t="s">
        <v>102</v>
      </c>
      <c r="C146" s="53">
        <v>2012</v>
      </c>
      <c r="D146" s="53">
        <v>1188</v>
      </c>
      <c r="E146" s="66">
        <v>408</v>
      </c>
      <c r="F146" s="66">
        <v>717</v>
      </c>
      <c r="G146" s="66">
        <v>39</v>
      </c>
      <c r="H146" s="66">
        <v>0</v>
      </c>
      <c r="I146" s="66">
        <v>7</v>
      </c>
      <c r="J146" s="66">
        <v>0</v>
      </c>
      <c r="K146" s="66">
        <v>0</v>
      </c>
      <c r="L146" s="66">
        <v>0</v>
      </c>
      <c r="M146" s="66">
        <v>2</v>
      </c>
      <c r="N146" s="66">
        <v>2</v>
      </c>
      <c r="O146" s="66">
        <v>1</v>
      </c>
      <c r="P146" s="66">
        <v>0</v>
      </c>
      <c r="Q146" s="53">
        <v>1176</v>
      </c>
      <c r="R146" s="66">
        <v>12</v>
      </c>
      <c r="S146" s="66">
        <v>824</v>
      </c>
    </row>
    <row r="147" spans="1:30" ht="18" thickBot="1" x14ac:dyDescent="0.45">
      <c r="A147" s="69" t="s">
        <v>102</v>
      </c>
      <c r="B147" s="68" t="s">
        <v>102</v>
      </c>
      <c r="C147" s="53">
        <v>2053</v>
      </c>
      <c r="D147" s="53">
        <v>1188</v>
      </c>
      <c r="E147" s="66">
        <v>349</v>
      </c>
      <c r="F147" s="66">
        <v>771</v>
      </c>
      <c r="G147" s="66"/>
      <c r="H147" s="66"/>
      <c r="I147" s="66">
        <v>12</v>
      </c>
      <c r="J147" s="66">
        <v>29</v>
      </c>
      <c r="K147" s="66">
        <v>3</v>
      </c>
      <c r="L147" s="66"/>
      <c r="M147" s="66"/>
      <c r="N147" s="66"/>
      <c r="O147" s="66"/>
      <c r="P147" s="66"/>
      <c r="Q147" s="53">
        <v>1164</v>
      </c>
      <c r="R147" s="66">
        <v>24</v>
      </c>
      <c r="S147" s="66">
        <v>865</v>
      </c>
    </row>
    <row r="148" spans="1:30" ht="18" thickBot="1" x14ac:dyDescent="0.45">
      <c r="A148" s="57"/>
      <c r="B148" s="68"/>
      <c r="C148" s="51">
        <f>C146-C147</f>
        <v>-41</v>
      </c>
      <c r="D148" s="53">
        <f t="shared" ref="D148:S148" si="54">D146-D147</f>
        <v>0</v>
      </c>
      <c r="E148" s="52">
        <f t="shared" si="54"/>
        <v>59</v>
      </c>
      <c r="F148" s="51">
        <f t="shared" si="54"/>
        <v>-54</v>
      </c>
      <c r="G148" s="53">
        <f t="shared" si="54"/>
        <v>39</v>
      </c>
      <c r="H148" s="53">
        <f t="shared" si="54"/>
        <v>0</v>
      </c>
      <c r="I148" s="53">
        <f t="shared" si="54"/>
        <v>-5</v>
      </c>
      <c r="J148" s="53">
        <f t="shared" si="54"/>
        <v>-29</v>
      </c>
      <c r="K148" s="53">
        <f t="shared" si="54"/>
        <v>-3</v>
      </c>
      <c r="L148" s="53">
        <f t="shared" si="54"/>
        <v>0</v>
      </c>
      <c r="M148" s="53">
        <f t="shared" si="54"/>
        <v>2</v>
      </c>
      <c r="N148" s="53">
        <f t="shared" si="54"/>
        <v>2</v>
      </c>
      <c r="O148" s="53">
        <f t="shared" si="54"/>
        <v>1</v>
      </c>
      <c r="P148" s="53">
        <f t="shared" si="54"/>
        <v>0</v>
      </c>
      <c r="Q148" s="53">
        <f t="shared" si="54"/>
        <v>12</v>
      </c>
      <c r="R148" s="53">
        <f t="shared" si="54"/>
        <v>-12</v>
      </c>
      <c r="S148" s="53">
        <f t="shared" si="54"/>
        <v>-41</v>
      </c>
    </row>
    <row r="149" spans="1:30" ht="18" thickBot="1" x14ac:dyDescent="0.45">
      <c r="A149" s="67" t="s">
        <v>103</v>
      </c>
      <c r="B149" s="68" t="s">
        <v>103</v>
      </c>
      <c r="C149" s="53">
        <v>2608</v>
      </c>
      <c r="D149" s="53">
        <v>1792</v>
      </c>
      <c r="E149" s="66">
        <v>616</v>
      </c>
      <c r="F149" s="53">
        <v>1082</v>
      </c>
      <c r="G149" s="66">
        <v>51</v>
      </c>
      <c r="H149" s="66">
        <v>0</v>
      </c>
      <c r="I149" s="66">
        <v>12</v>
      </c>
      <c r="J149" s="66">
        <v>0</v>
      </c>
      <c r="K149" s="66">
        <v>0</v>
      </c>
      <c r="L149" s="66">
        <v>0</v>
      </c>
      <c r="M149" s="66">
        <v>1</v>
      </c>
      <c r="N149" s="66">
        <v>0</v>
      </c>
      <c r="O149" s="66">
        <v>0</v>
      </c>
      <c r="P149" s="66">
        <v>0</v>
      </c>
      <c r="Q149" s="53">
        <v>1762</v>
      </c>
      <c r="R149" s="66">
        <v>30</v>
      </c>
      <c r="S149" s="66">
        <v>816</v>
      </c>
    </row>
    <row r="150" spans="1:30" ht="18" thickBot="1" x14ac:dyDescent="0.45">
      <c r="A150" s="69" t="s">
        <v>103</v>
      </c>
      <c r="B150" s="68" t="s">
        <v>103</v>
      </c>
      <c r="C150" s="53">
        <v>2643</v>
      </c>
      <c r="D150" s="53">
        <v>1792</v>
      </c>
      <c r="E150" s="66">
        <v>490</v>
      </c>
      <c r="F150" s="53">
        <v>1212</v>
      </c>
      <c r="G150" s="53"/>
      <c r="H150" s="53"/>
      <c r="I150" s="66">
        <v>17</v>
      </c>
      <c r="J150" s="66">
        <v>33</v>
      </c>
      <c r="K150" s="66">
        <v>11</v>
      </c>
      <c r="L150" s="66"/>
      <c r="M150" s="66"/>
      <c r="N150" s="66"/>
      <c r="O150" s="66"/>
      <c r="P150" s="66"/>
      <c r="Q150" s="53">
        <v>1763</v>
      </c>
      <c r="R150" s="66">
        <v>29</v>
      </c>
      <c r="S150" s="66">
        <v>851</v>
      </c>
    </row>
    <row r="151" spans="1:30" ht="18" thickBot="1" x14ac:dyDescent="0.45">
      <c r="A151" s="57"/>
      <c r="B151" s="68"/>
      <c r="C151" s="51">
        <f>C149-C150</f>
        <v>-35</v>
      </c>
      <c r="D151" s="53">
        <f t="shared" ref="D151:S151" si="55">D149-D150</f>
        <v>0</v>
      </c>
      <c r="E151" s="52">
        <f t="shared" si="55"/>
        <v>126</v>
      </c>
      <c r="F151" s="51">
        <f t="shared" si="55"/>
        <v>-130</v>
      </c>
      <c r="G151" s="53">
        <f t="shared" si="55"/>
        <v>51</v>
      </c>
      <c r="H151" s="53">
        <f t="shared" si="55"/>
        <v>0</v>
      </c>
      <c r="I151" s="53">
        <f t="shared" si="55"/>
        <v>-5</v>
      </c>
      <c r="J151" s="53">
        <f t="shared" si="55"/>
        <v>-33</v>
      </c>
      <c r="K151" s="53">
        <f t="shared" si="55"/>
        <v>-11</v>
      </c>
      <c r="L151" s="53">
        <f t="shared" si="55"/>
        <v>0</v>
      </c>
      <c r="M151" s="53">
        <f t="shared" si="55"/>
        <v>1</v>
      </c>
      <c r="N151" s="53">
        <f t="shared" si="55"/>
        <v>0</v>
      </c>
      <c r="O151" s="53">
        <f t="shared" si="55"/>
        <v>0</v>
      </c>
      <c r="P151" s="53">
        <f t="shared" si="55"/>
        <v>0</v>
      </c>
      <c r="Q151" s="53">
        <f t="shared" si="55"/>
        <v>-1</v>
      </c>
      <c r="R151" s="53">
        <f t="shared" si="55"/>
        <v>1</v>
      </c>
      <c r="S151" s="53">
        <f t="shared" si="55"/>
        <v>-35</v>
      </c>
    </row>
    <row r="152" spans="1:30" ht="18" thickBot="1" x14ac:dyDescent="0.45">
      <c r="A152" s="67" t="s">
        <v>104</v>
      </c>
      <c r="B152" s="68" t="s">
        <v>104</v>
      </c>
      <c r="C152" s="53">
        <v>1966</v>
      </c>
      <c r="D152" s="53">
        <v>1335</v>
      </c>
      <c r="E152" s="66">
        <v>399</v>
      </c>
      <c r="F152" s="66">
        <v>885</v>
      </c>
      <c r="G152" s="66">
        <v>28</v>
      </c>
      <c r="H152" s="66">
        <v>1</v>
      </c>
      <c r="I152" s="66">
        <v>4</v>
      </c>
      <c r="J152" s="66">
        <v>0</v>
      </c>
      <c r="K152" s="66">
        <v>0</v>
      </c>
      <c r="L152" s="66">
        <v>0</v>
      </c>
      <c r="M152" s="66">
        <v>1</v>
      </c>
      <c r="N152" s="66">
        <v>0</v>
      </c>
      <c r="O152" s="66">
        <v>0</v>
      </c>
      <c r="P152" s="66">
        <v>0</v>
      </c>
      <c r="Q152" s="53">
        <v>1318</v>
      </c>
      <c r="R152" s="66">
        <v>17</v>
      </c>
      <c r="S152" s="66">
        <v>631</v>
      </c>
    </row>
    <row r="153" spans="1:30" ht="18" thickBot="1" x14ac:dyDescent="0.45">
      <c r="A153" s="69" t="s">
        <v>104</v>
      </c>
      <c r="B153" s="68" t="s">
        <v>104</v>
      </c>
      <c r="C153" s="53">
        <v>1992</v>
      </c>
      <c r="D153" s="53">
        <v>1335</v>
      </c>
      <c r="E153" s="66">
        <v>309</v>
      </c>
      <c r="F153" s="66">
        <v>960</v>
      </c>
      <c r="G153" s="66"/>
      <c r="H153" s="66"/>
      <c r="I153" s="66">
        <v>9</v>
      </c>
      <c r="J153" s="66">
        <v>31</v>
      </c>
      <c r="K153" s="66">
        <v>8</v>
      </c>
      <c r="L153" s="66"/>
      <c r="M153" s="66"/>
      <c r="N153" s="66"/>
      <c r="O153" s="66"/>
      <c r="P153" s="66"/>
      <c r="Q153" s="53">
        <v>1317</v>
      </c>
      <c r="R153" s="66">
        <v>18</v>
      </c>
      <c r="S153" s="66">
        <v>657</v>
      </c>
    </row>
    <row r="154" spans="1:30" ht="18" thickBot="1" x14ac:dyDescent="0.45">
      <c r="A154" s="57"/>
      <c r="B154" s="68"/>
      <c r="C154" s="51">
        <f>C152-C153</f>
        <v>-26</v>
      </c>
      <c r="D154" s="53">
        <f t="shared" ref="D154:S154" si="56">D152-D153</f>
        <v>0</v>
      </c>
      <c r="E154" s="52">
        <f t="shared" si="56"/>
        <v>90</v>
      </c>
      <c r="F154" s="51">
        <f t="shared" si="56"/>
        <v>-75</v>
      </c>
      <c r="G154" s="53">
        <f t="shared" si="56"/>
        <v>28</v>
      </c>
      <c r="H154" s="53">
        <f t="shared" si="56"/>
        <v>1</v>
      </c>
      <c r="I154" s="53">
        <f t="shared" si="56"/>
        <v>-5</v>
      </c>
      <c r="J154" s="53">
        <f t="shared" si="56"/>
        <v>-31</v>
      </c>
      <c r="K154" s="53">
        <f t="shared" si="56"/>
        <v>-8</v>
      </c>
      <c r="L154" s="53">
        <f t="shared" si="56"/>
        <v>0</v>
      </c>
      <c r="M154" s="53">
        <f t="shared" si="56"/>
        <v>1</v>
      </c>
      <c r="N154" s="53">
        <f t="shared" si="56"/>
        <v>0</v>
      </c>
      <c r="O154" s="53">
        <f t="shared" si="56"/>
        <v>0</v>
      </c>
      <c r="P154" s="53">
        <f t="shared" si="56"/>
        <v>0</v>
      </c>
      <c r="Q154" s="53">
        <f t="shared" si="56"/>
        <v>1</v>
      </c>
      <c r="R154" s="53">
        <f t="shared" si="56"/>
        <v>-1</v>
      </c>
      <c r="S154" s="53">
        <f t="shared" si="56"/>
        <v>-26</v>
      </c>
    </row>
    <row r="155" spans="1:30" ht="18" thickBot="1" x14ac:dyDescent="0.45">
      <c r="A155" s="67" t="s">
        <v>105</v>
      </c>
      <c r="B155" s="68" t="s">
        <v>105</v>
      </c>
      <c r="C155" s="53">
        <v>2039</v>
      </c>
      <c r="D155" s="53">
        <v>1513</v>
      </c>
      <c r="E155" s="66">
        <v>291</v>
      </c>
      <c r="F155" s="53">
        <v>1172</v>
      </c>
      <c r="G155" s="66">
        <v>28</v>
      </c>
      <c r="H155" s="66">
        <v>0</v>
      </c>
      <c r="I155" s="66">
        <v>7</v>
      </c>
      <c r="J155" s="66">
        <v>1</v>
      </c>
      <c r="K155" s="66">
        <v>0</v>
      </c>
      <c r="L155" s="66">
        <v>0</v>
      </c>
      <c r="M155" s="66">
        <v>1</v>
      </c>
      <c r="N155" s="66">
        <v>0</v>
      </c>
      <c r="O155" s="66">
        <v>0</v>
      </c>
      <c r="P155" s="66">
        <v>0</v>
      </c>
      <c r="Q155" s="53">
        <v>1500</v>
      </c>
      <c r="R155" s="66">
        <v>13</v>
      </c>
      <c r="S155" s="66">
        <v>526</v>
      </c>
    </row>
    <row r="156" spans="1:30" ht="18" thickBot="1" x14ac:dyDescent="0.45">
      <c r="A156" s="69" t="s">
        <v>105</v>
      </c>
      <c r="B156" s="68" t="s">
        <v>105</v>
      </c>
      <c r="C156" s="53">
        <v>2094</v>
      </c>
      <c r="D156" s="53">
        <v>1513</v>
      </c>
      <c r="E156" s="66">
        <v>211</v>
      </c>
      <c r="F156" s="53">
        <v>1249</v>
      </c>
      <c r="G156" s="53"/>
      <c r="H156" s="53"/>
      <c r="I156" s="66">
        <v>3</v>
      </c>
      <c r="J156" s="66">
        <v>24</v>
      </c>
      <c r="K156" s="66">
        <v>5</v>
      </c>
      <c r="L156" s="66"/>
      <c r="M156" s="66"/>
      <c r="N156" s="66"/>
      <c r="O156" s="66"/>
      <c r="P156" s="66"/>
      <c r="Q156" s="53">
        <v>1492</v>
      </c>
      <c r="R156" s="66">
        <v>21</v>
      </c>
      <c r="S156" s="66">
        <v>581</v>
      </c>
    </row>
    <row r="157" spans="1:30" ht="18" thickBot="1" x14ac:dyDescent="0.45">
      <c r="A157" s="57"/>
      <c r="B157" s="68"/>
      <c r="C157" s="51">
        <f>C155-C156</f>
        <v>-55</v>
      </c>
      <c r="D157" s="53">
        <f t="shared" ref="D157:S157" si="57">D155-D156</f>
        <v>0</v>
      </c>
      <c r="E157" s="52">
        <f t="shared" si="57"/>
        <v>80</v>
      </c>
      <c r="F157" s="51">
        <f t="shared" si="57"/>
        <v>-77</v>
      </c>
      <c r="G157" s="53">
        <f t="shared" si="57"/>
        <v>28</v>
      </c>
      <c r="H157" s="53">
        <f t="shared" si="57"/>
        <v>0</v>
      </c>
      <c r="I157" s="53">
        <f t="shared" si="57"/>
        <v>4</v>
      </c>
      <c r="J157" s="53">
        <f t="shared" si="57"/>
        <v>-23</v>
      </c>
      <c r="K157" s="53">
        <f t="shared" si="57"/>
        <v>-5</v>
      </c>
      <c r="L157" s="53">
        <f t="shared" si="57"/>
        <v>0</v>
      </c>
      <c r="M157" s="53">
        <f t="shared" si="57"/>
        <v>1</v>
      </c>
      <c r="N157" s="53">
        <f t="shared" si="57"/>
        <v>0</v>
      </c>
      <c r="O157" s="53">
        <f t="shared" si="57"/>
        <v>0</v>
      </c>
      <c r="P157" s="53">
        <f t="shared" si="57"/>
        <v>0</v>
      </c>
      <c r="Q157" s="53">
        <f t="shared" si="57"/>
        <v>8</v>
      </c>
      <c r="R157" s="53">
        <f t="shared" si="57"/>
        <v>-8</v>
      </c>
      <c r="S157" s="53">
        <f t="shared" si="57"/>
        <v>-55</v>
      </c>
    </row>
    <row r="158" spans="1:30" ht="18" thickBot="1" x14ac:dyDescent="0.45">
      <c r="A158" s="62" t="s">
        <v>106</v>
      </c>
      <c r="B158" s="43" t="s">
        <v>53</v>
      </c>
      <c r="C158" s="44">
        <f>C162+C165+C168+C171+C174+C177</f>
        <v>11826</v>
      </c>
      <c r="D158" s="44">
        <f t="shared" ref="D158:S159" si="58">D162+D165+D168+D171+D174+D177</f>
        <v>8078</v>
      </c>
      <c r="E158" s="44">
        <f t="shared" si="58"/>
        <v>2399</v>
      </c>
      <c r="F158" s="44">
        <f t="shared" si="58"/>
        <v>5300</v>
      </c>
      <c r="G158" s="44">
        <f t="shared" si="58"/>
        <v>218</v>
      </c>
      <c r="H158" s="44">
        <f t="shared" si="58"/>
        <v>9</v>
      </c>
      <c r="I158" s="44">
        <f t="shared" si="58"/>
        <v>44</v>
      </c>
      <c r="J158" s="44">
        <f t="shared" si="58"/>
        <v>1</v>
      </c>
      <c r="K158" s="44">
        <f t="shared" si="58"/>
        <v>0</v>
      </c>
      <c r="L158" s="44">
        <f t="shared" si="58"/>
        <v>2</v>
      </c>
      <c r="M158" s="44">
        <f t="shared" si="58"/>
        <v>9</v>
      </c>
      <c r="N158" s="44">
        <f t="shared" si="58"/>
        <v>2</v>
      </c>
      <c r="O158" s="44">
        <f t="shared" si="58"/>
        <v>0</v>
      </c>
      <c r="P158" s="44">
        <f t="shared" si="58"/>
        <v>3</v>
      </c>
      <c r="Q158" s="44">
        <f t="shared" si="58"/>
        <v>7987</v>
      </c>
      <c r="R158" s="44">
        <f t="shared" si="58"/>
        <v>91</v>
      </c>
      <c r="S158" s="44">
        <f t="shared" si="58"/>
        <v>3748</v>
      </c>
      <c r="T158" s="31">
        <v>1</v>
      </c>
      <c r="U158" s="32">
        <v>6</v>
      </c>
      <c r="W158" s="32">
        <v>6</v>
      </c>
      <c r="X158" s="32">
        <v>3</v>
      </c>
      <c r="Y158" s="32">
        <v>1</v>
      </c>
      <c r="Z158" s="32">
        <v>2</v>
      </c>
      <c r="AA158" s="55">
        <f>E160</f>
        <v>455</v>
      </c>
      <c r="AB158" s="55"/>
      <c r="AD158" s="55">
        <f>F160</f>
        <v>-406</v>
      </c>
    </row>
    <row r="159" spans="1:30" ht="18" thickBot="1" x14ac:dyDescent="0.45">
      <c r="A159" s="42"/>
      <c r="B159" s="47" t="s">
        <v>54</v>
      </c>
      <c r="C159" s="48">
        <f>C163+C166+C169+C172+C175+C178</f>
        <v>12103</v>
      </c>
      <c r="D159" s="48">
        <f t="shared" si="58"/>
        <v>8077</v>
      </c>
      <c r="E159" s="48">
        <f t="shared" si="58"/>
        <v>1944</v>
      </c>
      <c r="F159" s="48">
        <f t="shared" si="58"/>
        <v>5706</v>
      </c>
      <c r="G159" s="48">
        <f t="shared" si="58"/>
        <v>0</v>
      </c>
      <c r="H159" s="48">
        <f t="shared" si="58"/>
        <v>0</v>
      </c>
      <c r="I159" s="48">
        <f t="shared" si="58"/>
        <v>42</v>
      </c>
      <c r="J159" s="48">
        <f t="shared" si="58"/>
        <v>211</v>
      </c>
      <c r="K159" s="48">
        <f t="shared" si="58"/>
        <v>25</v>
      </c>
      <c r="L159" s="48">
        <f t="shared" si="58"/>
        <v>0</v>
      </c>
      <c r="M159" s="48">
        <f t="shared" si="58"/>
        <v>0</v>
      </c>
      <c r="N159" s="48">
        <f t="shared" si="58"/>
        <v>0</v>
      </c>
      <c r="O159" s="48">
        <f t="shared" si="58"/>
        <v>0</v>
      </c>
      <c r="P159" s="48">
        <f t="shared" si="58"/>
        <v>0</v>
      </c>
      <c r="Q159" s="48">
        <f t="shared" si="58"/>
        <v>7928</v>
      </c>
      <c r="R159" s="48">
        <f t="shared" si="58"/>
        <v>149</v>
      </c>
      <c r="S159" s="48">
        <f t="shared" si="58"/>
        <v>4026</v>
      </c>
    </row>
    <row r="160" spans="1:30" ht="18" customHeight="1" thickBot="1" x14ac:dyDescent="0.45">
      <c r="A160" s="49"/>
      <c r="B160" s="50" t="s">
        <v>55</v>
      </c>
      <c r="C160" s="51">
        <f>C158-C159</f>
        <v>-277</v>
      </c>
      <c r="D160" s="52">
        <f t="shared" ref="D160:S160" si="59">D158-D159</f>
        <v>1</v>
      </c>
      <c r="E160" s="52">
        <f t="shared" si="59"/>
        <v>455</v>
      </c>
      <c r="F160" s="51">
        <f t="shared" si="59"/>
        <v>-406</v>
      </c>
      <c r="G160" s="53">
        <f t="shared" si="59"/>
        <v>218</v>
      </c>
      <c r="H160" s="53">
        <f t="shared" si="59"/>
        <v>9</v>
      </c>
      <c r="I160" s="53">
        <f t="shared" si="59"/>
        <v>2</v>
      </c>
      <c r="J160" s="53">
        <f t="shared" si="59"/>
        <v>-210</v>
      </c>
      <c r="K160" s="53">
        <f t="shared" si="59"/>
        <v>-25</v>
      </c>
      <c r="L160" s="53">
        <f t="shared" si="59"/>
        <v>2</v>
      </c>
      <c r="M160" s="53">
        <f t="shared" si="59"/>
        <v>9</v>
      </c>
      <c r="N160" s="53">
        <f t="shared" si="59"/>
        <v>2</v>
      </c>
      <c r="O160" s="53">
        <f t="shared" si="59"/>
        <v>0</v>
      </c>
      <c r="P160" s="53">
        <f t="shared" si="59"/>
        <v>3</v>
      </c>
      <c r="Q160" s="53">
        <f t="shared" si="59"/>
        <v>59</v>
      </c>
      <c r="R160" s="53">
        <f t="shared" si="59"/>
        <v>-58</v>
      </c>
      <c r="S160" s="53">
        <f t="shared" si="59"/>
        <v>-278</v>
      </c>
    </row>
    <row r="161" spans="1:19" ht="18" thickBot="1" x14ac:dyDescent="0.45">
      <c r="A161" s="57" t="s">
        <v>57</v>
      </c>
      <c r="B161" s="65" t="s">
        <v>57</v>
      </c>
      <c r="C161" s="53">
        <v>5526</v>
      </c>
      <c r="D161" s="53">
        <v>5525</v>
      </c>
      <c r="E161" s="53">
        <v>2331</v>
      </c>
      <c r="F161" s="53">
        <v>3017</v>
      </c>
      <c r="G161" s="66">
        <v>119</v>
      </c>
      <c r="H161" s="66">
        <v>2</v>
      </c>
      <c r="I161" s="66">
        <v>9</v>
      </c>
      <c r="J161" s="66">
        <v>2</v>
      </c>
      <c r="K161" s="66">
        <v>0</v>
      </c>
      <c r="L161" s="66">
        <v>2</v>
      </c>
      <c r="M161" s="66">
        <v>1</v>
      </c>
      <c r="N161" s="66">
        <v>4</v>
      </c>
      <c r="O161" s="66">
        <v>2</v>
      </c>
      <c r="P161" s="66">
        <v>1</v>
      </c>
      <c r="Q161" s="53">
        <v>5490</v>
      </c>
      <c r="R161" s="66">
        <v>35</v>
      </c>
      <c r="S161" s="66">
        <v>1</v>
      </c>
    </row>
    <row r="162" spans="1:19" ht="18" thickBot="1" x14ac:dyDescent="0.45">
      <c r="A162" s="67" t="s">
        <v>107</v>
      </c>
      <c r="B162" s="68" t="s">
        <v>107</v>
      </c>
      <c r="C162" s="53">
        <v>2224</v>
      </c>
      <c r="D162" s="53">
        <v>1464</v>
      </c>
      <c r="E162" s="66">
        <v>286</v>
      </c>
      <c r="F162" s="53">
        <v>1126</v>
      </c>
      <c r="G162" s="66">
        <v>28</v>
      </c>
      <c r="H162" s="66">
        <v>2</v>
      </c>
      <c r="I162" s="66">
        <v>5</v>
      </c>
      <c r="J162" s="66">
        <v>0</v>
      </c>
      <c r="K162" s="66">
        <v>0</v>
      </c>
      <c r="L162" s="66">
        <v>0</v>
      </c>
      <c r="M162" s="66">
        <v>1</v>
      </c>
      <c r="N162" s="66">
        <v>0</v>
      </c>
      <c r="O162" s="66">
        <v>0</v>
      </c>
      <c r="P162" s="66">
        <v>0</v>
      </c>
      <c r="Q162" s="53">
        <v>1448</v>
      </c>
      <c r="R162" s="66">
        <v>16</v>
      </c>
      <c r="S162" s="66">
        <v>760</v>
      </c>
    </row>
    <row r="163" spans="1:19" ht="18" thickBot="1" x14ac:dyDescent="0.45">
      <c r="A163" s="69"/>
      <c r="B163" s="68" t="s">
        <v>107</v>
      </c>
      <c r="C163" s="53">
        <v>2301</v>
      </c>
      <c r="D163" s="53">
        <v>1464</v>
      </c>
      <c r="E163" s="66">
        <v>229</v>
      </c>
      <c r="F163" s="53">
        <v>1157</v>
      </c>
      <c r="G163" s="53"/>
      <c r="H163" s="53"/>
      <c r="I163" s="66">
        <v>7</v>
      </c>
      <c r="J163" s="66">
        <v>43</v>
      </c>
      <c r="K163" s="66">
        <v>3</v>
      </c>
      <c r="L163" s="66"/>
      <c r="M163" s="66"/>
      <c r="N163" s="66"/>
      <c r="O163" s="66"/>
      <c r="P163" s="66"/>
      <c r="Q163" s="53">
        <v>1439</v>
      </c>
      <c r="R163" s="66">
        <v>25</v>
      </c>
      <c r="S163" s="66">
        <v>837</v>
      </c>
    </row>
    <row r="164" spans="1:19" ht="18" thickBot="1" x14ac:dyDescent="0.45">
      <c r="A164" s="57"/>
      <c r="B164" s="68"/>
      <c r="C164" s="51">
        <f>C162-C163</f>
        <v>-77</v>
      </c>
      <c r="D164" s="53">
        <f t="shared" ref="D164:S164" si="60">D162-D163</f>
        <v>0</v>
      </c>
      <c r="E164" s="52">
        <f t="shared" si="60"/>
        <v>57</v>
      </c>
      <c r="F164" s="51">
        <f t="shared" si="60"/>
        <v>-31</v>
      </c>
      <c r="G164" s="53">
        <f t="shared" si="60"/>
        <v>28</v>
      </c>
      <c r="H164" s="53">
        <f t="shared" si="60"/>
        <v>2</v>
      </c>
      <c r="I164" s="53">
        <f t="shared" si="60"/>
        <v>-2</v>
      </c>
      <c r="J164" s="53">
        <f t="shared" si="60"/>
        <v>-43</v>
      </c>
      <c r="K164" s="53">
        <f t="shared" si="60"/>
        <v>-3</v>
      </c>
      <c r="L164" s="53">
        <f t="shared" si="60"/>
        <v>0</v>
      </c>
      <c r="M164" s="53">
        <f t="shared" si="60"/>
        <v>1</v>
      </c>
      <c r="N164" s="53">
        <f t="shared" si="60"/>
        <v>0</v>
      </c>
      <c r="O164" s="53">
        <f t="shared" si="60"/>
        <v>0</v>
      </c>
      <c r="P164" s="53">
        <f t="shared" si="60"/>
        <v>0</v>
      </c>
      <c r="Q164" s="53">
        <f t="shared" si="60"/>
        <v>9</v>
      </c>
      <c r="R164" s="53">
        <f t="shared" si="60"/>
        <v>-9</v>
      </c>
      <c r="S164" s="53">
        <f t="shared" si="60"/>
        <v>-77</v>
      </c>
    </row>
    <row r="165" spans="1:19" ht="18" thickBot="1" x14ac:dyDescent="0.45">
      <c r="A165" s="67" t="s">
        <v>108</v>
      </c>
      <c r="B165" s="68" t="s">
        <v>108</v>
      </c>
      <c r="C165" s="53">
        <v>1966</v>
      </c>
      <c r="D165" s="53">
        <v>1301</v>
      </c>
      <c r="E165" s="66">
        <v>323</v>
      </c>
      <c r="F165" s="66">
        <v>908</v>
      </c>
      <c r="G165" s="66">
        <v>37</v>
      </c>
      <c r="H165" s="66">
        <v>0</v>
      </c>
      <c r="I165" s="66">
        <v>16</v>
      </c>
      <c r="J165" s="66">
        <v>0</v>
      </c>
      <c r="K165" s="66">
        <v>0</v>
      </c>
      <c r="L165" s="66">
        <v>1</v>
      </c>
      <c r="M165" s="66">
        <v>1</v>
      </c>
      <c r="N165" s="66">
        <v>0</v>
      </c>
      <c r="O165" s="66">
        <v>0</v>
      </c>
      <c r="P165" s="66">
        <v>0</v>
      </c>
      <c r="Q165" s="53">
        <v>1286</v>
      </c>
      <c r="R165" s="66">
        <v>15</v>
      </c>
      <c r="S165" s="66">
        <v>665</v>
      </c>
    </row>
    <row r="166" spans="1:19" ht="18" thickBot="1" x14ac:dyDescent="0.45">
      <c r="A166" s="69" t="s">
        <v>108</v>
      </c>
      <c r="B166" s="68" t="s">
        <v>108</v>
      </c>
      <c r="C166" s="53">
        <v>2018</v>
      </c>
      <c r="D166" s="53">
        <v>1300</v>
      </c>
      <c r="E166" s="66">
        <v>252</v>
      </c>
      <c r="F166" s="66">
        <v>971</v>
      </c>
      <c r="G166" s="66"/>
      <c r="H166" s="66"/>
      <c r="I166" s="66">
        <v>13</v>
      </c>
      <c r="J166" s="66">
        <v>38</v>
      </c>
      <c r="K166" s="66">
        <v>7</v>
      </c>
      <c r="L166" s="66"/>
      <c r="M166" s="66"/>
      <c r="N166" s="66"/>
      <c r="O166" s="66"/>
      <c r="P166" s="66"/>
      <c r="Q166" s="53">
        <v>1281</v>
      </c>
      <c r="R166" s="66">
        <v>19</v>
      </c>
      <c r="S166" s="66">
        <v>718</v>
      </c>
    </row>
    <row r="167" spans="1:19" ht="18" thickBot="1" x14ac:dyDescent="0.45">
      <c r="A167" s="57"/>
      <c r="B167" s="68"/>
      <c r="C167" s="51">
        <f>C165-C166</f>
        <v>-52</v>
      </c>
      <c r="D167" s="52">
        <f t="shared" ref="D167:S167" si="61">D165-D166</f>
        <v>1</v>
      </c>
      <c r="E167" s="52">
        <f t="shared" si="61"/>
        <v>71</v>
      </c>
      <c r="F167" s="51">
        <f t="shared" si="61"/>
        <v>-63</v>
      </c>
      <c r="G167" s="53">
        <f t="shared" si="61"/>
        <v>37</v>
      </c>
      <c r="H167" s="53">
        <f t="shared" si="61"/>
        <v>0</v>
      </c>
      <c r="I167" s="53">
        <f t="shared" si="61"/>
        <v>3</v>
      </c>
      <c r="J167" s="53">
        <f t="shared" si="61"/>
        <v>-38</v>
      </c>
      <c r="K167" s="53">
        <f t="shared" si="61"/>
        <v>-7</v>
      </c>
      <c r="L167" s="53">
        <f t="shared" si="61"/>
        <v>1</v>
      </c>
      <c r="M167" s="53">
        <f t="shared" si="61"/>
        <v>1</v>
      </c>
      <c r="N167" s="53">
        <f t="shared" si="61"/>
        <v>0</v>
      </c>
      <c r="O167" s="53">
        <f t="shared" si="61"/>
        <v>0</v>
      </c>
      <c r="P167" s="53">
        <f t="shared" si="61"/>
        <v>0</v>
      </c>
      <c r="Q167" s="53">
        <f t="shared" si="61"/>
        <v>5</v>
      </c>
      <c r="R167" s="53">
        <f t="shared" si="61"/>
        <v>-4</v>
      </c>
      <c r="S167" s="53">
        <f t="shared" si="61"/>
        <v>-53</v>
      </c>
    </row>
    <row r="168" spans="1:19" ht="18" thickBot="1" x14ac:dyDescent="0.45">
      <c r="A168" s="67" t="s">
        <v>109</v>
      </c>
      <c r="B168" s="68" t="s">
        <v>109</v>
      </c>
      <c r="C168" s="53">
        <v>1814</v>
      </c>
      <c r="D168" s="53">
        <v>1077</v>
      </c>
      <c r="E168" s="66">
        <v>369</v>
      </c>
      <c r="F168" s="66">
        <v>663</v>
      </c>
      <c r="G168" s="66">
        <v>23</v>
      </c>
      <c r="H168" s="66">
        <v>1</v>
      </c>
      <c r="I168" s="66">
        <v>2</v>
      </c>
      <c r="J168" s="66">
        <v>0</v>
      </c>
      <c r="K168" s="66">
        <v>0</v>
      </c>
      <c r="L168" s="66">
        <v>0</v>
      </c>
      <c r="M168" s="66">
        <v>1</v>
      </c>
      <c r="N168" s="66">
        <v>1</v>
      </c>
      <c r="O168" s="66">
        <v>0</v>
      </c>
      <c r="P168" s="66">
        <v>0</v>
      </c>
      <c r="Q168" s="53">
        <v>1060</v>
      </c>
      <c r="R168" s="66">
        <v>17</v>
      </c>
      <c r="S168" s="66">
        <v>737</v>
      </c>
    </row>
    <row r="169" spans="1:19" ht="18" thickBot="1" x14ac:dyDescent="0.45">
      <c r="A169" s="69" t="s">
        <v>109</v>
      </c>
      <c r="B169" s="68" t="s">
        <v>109</v>
      </c>
      <c r="C169" s="53">
        <v>1861</v>
      </c>
      <c r="D169" s="53">
        <v>1077</v>
      </c>
      <c r="E169" s="66">
        <v>279</v>
      </c>
      <c r="F169" s="66">
        <v>743</v>
      </c>
      <c r="G169" s="66"/>
      <c r="H169" s="66"/>
      <c r="I169" s="66">
        <v>6</v>
      </c>
      <c r="J169" s="66">
        <v>22</v>
      </c>
      <c r="K169" s="66">
        <v>5</v>
      </c>
      <c r="L169" s="66"/>
      <c r="M169" s="66"/>
      <c r="N169" s="66"/>
      <c r="O169" s="66"/>
      <c r="P169" s="66"/>
      <c r="Q169" s="53">
        <v>1055</v>
      </c>
      <c r="R169" s="66">
        <v>22</v>
      </c>
      <c r="S169" s="66">
        <v>784</v>
      </c>
    </row>
    <row r="170" spans="1:19" ht="18" thickBot="1" x14ac:dyDescent="0.45">
      <c r="A170" s="57"/>
      <c r="B170" s="68"/>
      <c r="C170" s="51">
        <f>C168-C169</f>
        <v>-47</v>
      </c>
      <c r="D170" s="53">
        <f t="shared" ref="D170:S170" si="62">D168-D169</f>
        <v>0</v>
      </c>
      <c r="E170" s="52">
        <f t="shared" si="62"/>
        <v>90</v>
      </c>
      <c r="F170" s="51">
        <f t="shared" si="62"/>
        <v>-80</v>
      </c>
      <c r="G170" s="53">
        <f t="shared" si="62"/>
        <v>23</v>
      </c>
      <c r="H170" s="53">
        <f t="shared" si="62"/>
        <v>1</v>
      </c>
      <c r="I170" s="53">
        <f t="shared" si="62"/>
        <v>-4</v>
      </c>
      <c r="J170" s="53">
        <f t="shared" si="62"/>
        <v>-22</v>
      </c>
      <c r="K170" s="53">
        <f t="shared" si="62"/>
        <v>-5</v>
      </c>
      <c r="L170" s="53">
        <f t="shared" si="62"/>
        <v>0</v>
      </c>
      <c r="M170" s="53">
        <f t="shared" si="62"/>
        <v>1</v>
      </c>
      <c r="N170" s="53">
        <f t="shared" si="62"/>
        <v>1</v>
      </c>
      <c r="O170" s="53">
        <f t="shared" si="62"/>
        <v>0</v>
      </c>
      <c r="P170" s="53">
        <f t="shared" si="62"/>
        <v>0</v>
      </c>
      <c r="Q170" s="53">
        <f t="shared" si="62"/>
        <v>5</v>
      </c>
      <c r="R170" s="53">
        <f t="shared" si="62"/>
        <v>-5</v>
      </c>
      <c r="S170" s="53">
        <f t="shared" si="62"/>
        <v>-47</v>
      </c>
    </row>
    <row r="171" spans="1:19" ht="18" thickBot="1" x14ac:dyDescent="0.45">
      <c r="A171" s="67" t="s">
        <v>110</v>
      </c>
      <c r="B171" s="68" t="s">
        <v>110</v>
      </c>
      <c r="C171" s="53">
        <v>2401</v>
      </c>
      <c r="D171" s="53">
        <v>1682</v>
      </c>
      <c r="E171" s="66">
        <v>663</v>
      </c>
      <c r="F171" s="66">
        <v>920</v>
      </c>
      <c r="G171" s="66">
        <v>59</v>
      </c>
      <c r="H171" s="66">
        <v>4</v>
      </c>
      <c r="I171" s="66">
        <v>11</v>
      </c>
      <c r="J171" s="66">
        <v>1</v>
      </c>
      <c r="K171" s="66">
        <v>0</v>
      </c>
      <c r="L171" s="66">
        <v>0</v>
      </c>
      <c r="M171" s="66">
        <v>2</v>
      </c>
      <c r="N171" s="66">
        <v>0</v>
      </c>
      <c r="O171" s="66">
        <v>0</v>
      </c>
      <c r="P171" s="66">
        <v>0</v>
      </c>
      <c r="Q171" s="53">
        <v>1660</v>
      </c>
      <c r="R171" s="66">
        <v>22</v>
      </c>
      <c r="S171" s="66">
        <v>719</v>
      </c>
    </row>
    <row r="172" spans="1:19" ht="18" thickBot="1" x14ac:dyDescent="0.45">
      <c r="A172" s="69" t="s">
        <v>110</v>
      </c>
      <c r="B172" s="68" t="s">
        <v>110</v>
      </c>
      <c r="C172" s="53">
        <v>2428</v>
      </c>
      <c r="D172" s="53">
        <v>1683</v>
      </c>
      <c r="E172" s="66">
        <v>571</v>
      </c>
      <c r="F172" s="53">
        <v>1022</v>
      </c>
      <c r="G172" s="53"/>
      <c r="H172" s="53"/>
      <c r="I172" s="66">
        <v>10</v>
      </c>
      <c r="J172" s="66">
        <v>44</v>
      </c>
      <c r="K172" s="66">
        <v>4</v>
      </c>
      <c r="L172" s="66"/>
      <c r="M172" s="66"/>
      <c r="N172" s="66"/>
      <c r="O172" s="66"/>
      <c r="P172" s="66"/>
      <c r="Q172" s="53">
        <v>1651</v>
      </c>
      <c r="R172" s="66">
        <v>32</v>
      </c>
      <c r="S172" s="66">
        <v>745</v>
      </c>
    </row>
    <row r="173" spans="1:19" ht="18" thickBot="1" x14ac:dyDescent="0.45">
      <c r="A173" s="57"/>
      <c r="B173" s="68"/>
      <c r="C173" s="51">
        <f>C171-C172</f>
        <v>-27</v>
      </c>
      <c r="D173" s="51">
        <f t="shared" ref="D173:S173" si="63">D171-D172</f>
        <v>-1</v>
      </c>
      <c r="E173" s="52">
        <f t="shared" si="63"/>
        <v>92</v>
      </c>
      <c r="F173" s="51">
        <f t="shared" si="63"/>
        <v>-102</v>
      </c>
      <c r="G173" s="53">
        <f t="shared" si="63"/>
        <v>59</v>
      </c>
      <c r="H173" s="53">
        <f t="shared" si="63"/>
        <v>4</v>
      </c>
      <c r="I173" s="53">
        <f t="shared" si="63"/>
        <v>1</v>
      </c>
      <c r="J173" s="53">
        <f t="shared" si="63"/>
        <v>-43</v>
      </c>
      <c r="K173" s="53">
        <f t="shared" si="63"/>
        <v>-4</v>
      </c>
      <c r="L173" s="53">
        <f t="shared" si="63"/>
        <v>0</v>
      </c>
      <c r="M173" s="53">
        <f t="shared" si="63"/>
        <v>2</v>
      </c>
      <c r="N173" s="53">
        <f t="shared" si="63"/>
        <v>0</v>
      </c>
      <c r="O173" s="53">
        <f t="shared" si="63"/>
        <v>0</v>
      </c>
      <c r="P173" s="53">
        <f t="shared" si="63"/>
        <v>0</v>
      </c>
      <c r="Q173" s="53">
        <f t="shared" si="63"/>
        <v>9</v>
      </c>
      <c r="R173" s="53">
        <f t="shared" si="63"/>
        <v>-10</v>
      </c>
      <c r="S173" s="53">
        <f t="shared" si="63"/>
        <v>-26</v>
      </c>
    </row>
    <row r="174" spans="1:19" ht="18" thickBot="1" x14ac:dyDescent="0.45">
      <c r="A174" s="67" t="s">
        <v>111</v>
      </c>
      <c r="B174" s="68" t="s">
        <v>111</v>
      </c>
      <c r="C174" s="66">
        <v>995</v>
      </c>
      <c r="D174" s="66">
        <v>650</v>
      </c>
      <c r="E174" s="66">
        <v>232</v>
      </c>
      <c r="F174" s="66">
        <v>373</v>
      </c>
      <c r="G174" s="66">
        <v>28</v>
      </c>
      <c r="H174" s="66">
        <v>0</v>
      </c>
      <c r="I174" s="66">
        <v>5</v>
      </c>
      <c r="J174" s="66">
        <v>0</v>
      </c>
      <c r="K174" s="66">
        <v>0</v>
      </c>
      <c r="L174" s="66">
        <v>0</v>
      </c>
      <c r="M174" s="66">
        <v>0</v>
      </c>
      <c r="N174" s="66">
        <v>0</v>
      </c>
      <c r="O174" s="66">
        <v>0</v>
      </c>
      <c r="P174" s="66">
        <v>3</v>
      </c>
      <c r="Q174" s="66">
        <v>641</v>
      </c>
      <c r="R174" s="66">
        <v>9</v>
      </c>
      <c r="S174" s="66">
        <v>345</v>
      </c>
    </row>
    <row r="175" spans="1:19" ht="18" thickBot="1" x14ac:dyDescent="0.45">
      <c r="A175" s="69" t="s">
        <v>111</v>
      </c>
      <c r="B175" s="68" t="s">
        <v>111</v>
      </c>
      <c r="C175" s="53">
        <v>1017</v>
      </c>
      <c r="D175" s="66">
        <v>650</v>
      </c>
      <c r="E175" s="66">
        <v>186</v>
      </c>
      <c r="F175" s="66">
        <v>427</v>
      </c>
      <c r="G175" s="66"/>
      <c r="H175" s="66"/>
      <c r="I175" s="66">
        <v>2</v>
      </c>
      <c r="J175" s="66">
        <v>13</v>
      </c>
      <c r="K175" s="66">
        <v>3</v>
      </c>
      <c r="L175" s="66"/>
      <c r="M175" s="66"/>
      <c r="N175" s="66"/>
      <c r="O175" s="66"/>
      <c r="P175" s="66"/>
      <c r="Q175" s="66">
        <v>631</v>
      </c>
      <c r="R175" s="66">
        <v>19</v>
      </c>
      <c r="S175" s="66">
        <v>367</v>
      </c>
    </row>
    <row r="176" spans="1:19" ht="18" thickBot="1" x14ac:dyDescent="0.45">
      <c r="A176" s="57"/>
      <c r="B176" s="68"/>
      <c r="C176" s="51">
        <f>C174-C175</f>
        <v>-22</v>
      </c>
      <c r="D176" s="53">
        <f t="shared" ref="D176:S176" si="64">D174-D175</f>
        <v>0</v>
      </c>
      <c r="E176" s="52">
        <f t="shared" si="64"/>
        <v>46</v>
      </c>
      <c r="F176" s="51">
        <f t="shared" si="64"/>
        <v>-54</v>
      </c>
      <c r="G176" s="53">
        <f t="shared" si="64"/>
        <v>28</v>
      </c>
      <c r="H176" s="53">
        <f t="shared" si="64"/>
        <v>0</v>
      </c>
      <c r="I176" s="53">
        <f t="shared" si="64"/>
        <v>3</v>
      </c>
      <c r="J176" s="53">
        <f t="shared" si="64"/>
        <v>-13</v>
      </c>
      <c r="K176" s="53">
        <f t="shared" si="64"/>
        <v>-3</v>
      </c>
      <c r="L176" s="53">
        <f t="shared" si="64"/>
        <v>0</v>
      </c>
      <c r="M176" s="53">
        <f t="shared" si="64"/>
        <v>0</v>
      </c>
      <c r="N176" s="53">
        <f t="shared" si="64"/>
        <v>0</v>
      </c>
      <c r="O176" s="53">
        <f t="shared" si="64"/>
        <v>0</v>
      </c>
      <c r="P176" s="53">
        <f t="shared" si="64"/>
        <v>3</v>
      </c>
      <c r="Q176" s="53">
        <f t="shared" si="64"/>
        <v>10</v>
      </c>
      <c r="R176" s="53">
        <f t="shared" si="64"/>
        <v>-10</v>
      </c>
      <c r="S176" s="53">
        <f t="shared" si="64"/>
        <v>-22</v>
      </c>
    </row>
    <row r="177" spans="1:19" ht="18" thickBot="1" x14ac:dyDescent="0.45">
      <c r="A177" s="67" t="s">
        <v>112</v>
      </c>
      <c r="B177" s="68" t="s">
        <v>112</v>
      </c>
      <c r="C177" s="53">
        <v>2426</v>
      </c>
      <c r="D177" s="53">
        <v>1904</v>
      </c>
      <c r="E177" s="66">
        <v>526</v>
      </c>
      <c r="F177" s="53">
        <v>1310</v>
      </c>
      <c r="G177" s="66">
        <v>43</v>
      </c>
      <c r="H177" s="66">
        <v>2</v>
      </c>
      <c r="I177" s="66">
        <v>5</v>
      </c>
      <c r="J177" s="66">
        <v>0</v>
      </c>
      <c r="K177" s="66">
        <v>0</v>
      </c>
      <c r="L177" s="66">
        <v>1</v>
      </c>
      <c r="M177" s="66">
        <v>4</v>
      </c>
      <c r="N177" s="66">
        <v>1</v>
      </c>
      <c r="O177" s="66">
        <v>0</v>
      </c>
      <c r="P177" s="66">
        <v>0</v>
      </c>
      <c r="Q177" s="53">
        <v>1892</v>
      </c>
      <c r="R177" s="66">
        <v>12</v>
      </c>
      <c r="S177" s="66">
        <v>522</v>
      </c>
    </row>
    <row r="178" spans="1:19" ht="18" thickBot="1" x14ac:dyDescent="0.45">
      <c r="A178" s="69" t="s">
        <v>112</v>
      </c>
      <c r="B178" s="68" t="s">
        <v>112</v>
      </c>
      <c r="C178" s="53">
        <v>2478</v>
      </c>
      <c r="D178" s="53">
        <v>1903</v>
      </c>
      <c r="E178" s="66">
        <v>427</v>
      </c>
      <c r="F178" s="53">
        <v>1386</v>
      </c>
      <c r="G178" s="53"/>
      <c r="H178" s="53"/>
      <c r="I178" s="66">
        <v>4</v>
      </c>
      <c r="J178" s="66">
        <v>51</v>
      </c>
      <c r="K178" s="66">
        <v>3</v>
      </c>
      <c r="L178" s="66"/>
      <c r="M178" s="66"/>
      <c r="N178" s="66"/>
      <c r="O178" s="66"/>
      <c r="P178" s="66"/>
      <c r="Q178" s="53">
        <v>1871</v>
      </c>
      <c r="R178" s="66">
        <v>32</v>
      </c>
      <c r="S178" s="66">
        <v>575</v>
      </c>
    </row>
    <row r="179" spans="1:19" ht="18" thickBot="1" x14ac:dyDescent="0.45">
      <c r="A179" s="57"/>
      <c r="B179" s="68"/>
      <c r="C179" s="51">
        <f>C177-C178</f>
        <v>-52</v>
      </c>
      <c r="D179" s="52">
        <f t="shared" ref="D179:S179" si="65">D177-D178</f>
        <v>1</v>
      </c>
      <c r="E179" s="52">
        <f t="shared" si="65"/>
        <v>99</v>
      </c>
      <c r="F179" s="51">
        <f t="shared" si="65"/>
        <v>-76</v>
      </c>
      <c r="G179" s="53">
        <f t="shared" si="65"/>
        <v>43</v>
      </c>
      <c r="H179" s="53">
        <f t="shared" si="65"/>
        <v>2</v>
      </c>
      <c r="I179" s="53">
        <f t="shared" si="65"/>
        <v>1</v>
      </c>
      <c r="J179" s="53">
        <f t="shared" si="65"/>
        <v>-51</v>
      </c>
      <c r="K179" s="53">
        <f t="shared" si="65"/>
        <v>-3</v>
      </c>
      <c r="L179" s="53">
        <f t="shared" si="65"/>
        <v>1</v>
      </c>
      <c r="M179" s="53">
        <f t="shared" si="65"/>
        <v>4</v>
      </c>
      <c r="N179" s="53">
        <f t="shared" si="65"/>
        <v>1</v>
      </c>
      <c r="O179" s="53">
        <f t="shared" si="65"/>
        <v>0</v>
      </c>
      <c r="P179" s="53">
        <f t="shared" si="65"/>
        <v>0</v>
      </c>
      <c r="Q179" s="53">
        <f t="shared" si="65"/>
        <v>21</v>
      </c>
      <c r="R179" s="53">
        <f t="shared" si="65"/>
        <v>-20</v>
      </c>
      <c r="S179" s="53">
        <f t="shared" si="65"/>
        <v>-53</v>
      </c>
    </row>
    <row r="180" spans="1:19" ht="23.4" thickBot="1" x14ac:dyDescent="0.45">
      <c r="A180" s="42" t="s">
        <v>113</v>
      </c>
      <c r="B180" s="68"/>
      <c r="C180" s="66">
        <v>0</v>
      </c>
      <c r="D180" s="66">
        <v>7</v>
      </c>
      <c r="E180" s="66">
        <v>2</v>
      </c>
      <c r="F180" s="66">
        <v>5</v>
      </c>
      <c r="G180" s="66">
        <v>0</v>
      </c>
      <c r="H180" s="66">
        <v>0</v>
      </c>
      <c r="I180" s="66">
        <v>0</v>
      </c>
      <c r="J180" s="66">
        <v>0</v>
      </c>
      <c r="K180" s="66">
        <v>0</v>
      </c>
      <c r="L180" s="66">
        <v>0</v>
      </c>
      <c r="M180" s="66">
        <v>0</v>
      </c>
      <c r="N180" s="66">
        <v>0</v>
      </c>
      <c r="O180" s="66">
        <v>0</v>
      </c>
      <c r="P180" s="66">
        <v>0</v>
      </c>
      <c r="Q180" s="66">
        <v>7</v>
      </c>
      <c r="R180" s="66">
        <v>0</v>
      </c>
      <c r="S180" s="66">
        <v>-7</v>
      </c>
    </row>
  </sheetData>
  <mergeCells count="52">
    <mergeCell ref="A162:A163"/>
    <mergeCell ref="A165:A166"/>
    <mergeCell ref="A168:A169"/>
    <mergeCell ref="A171:A172"/>
    <mergeCell ref="A174:A175"/>
    <mergeCell ref="A177:A178"/>
    <mergeCell ref="A136:A137"/>
    <mergeCell ref="A139:A140"/>
    <mergeCell ref="A146:A147"/>
    <mergeCell ref="A149:A150"/>
    <mergeCell ref="A152:A153"/>
    <mergeCell ref="A155:A156"/>
    <mergeCell ref="A114:A115"/>
    <mergeCell ref="A117:A118"/>
    <mergeCell ref="A120:A121"/>
    <mergeCell ref="A123:A124"/>
    <mergeCell ref="A130:A131"/>
    <mergeCell ref="A133:A134"/>
    <mergeCell ref="A92:A93"/>
    <mergeCell ref="A95:A96"/>
    <mergeCell ref="A98:A99"/>
    <mergeCell ref="A101:A102"/>
    <mergeCell ref="A104:A105"/>
    <mergeCell ref="A111:A112"/>
    <mergeCell ref="A66:A67"/>
    <mergeCell ref="A69:A70"/>
    <mergeCell ref="A72:A73"/>
    <mergeCell ref="A79:A80"/>
    <mergeCell ref="A82:A83"/>
    <mergeCell ref="A85:A86"/>
    <mergeCell ref="A40:A41"/>
    <mergeCell ref="A47:A48"/>
    <mergeCell ref="A54:A55"/>
    <mergeCell ref="A57:A58"/>
    <mergeCell ref="A60:A61"/>
    <mergeCell ref="A63:A64"/>
    <mergeCell ref="S4:S5"/>
    <mergeCell ref="A25:A26"/>
    <mergeCell ref="A28:A29"/>
    <mergeCell ref="A31:A32"/>
    <mergeCell ref="A34:A35"/>
    <mergeCell ref="A37:A38"/>
    <mergeCell ref="Q2:Q3"/>
    <mergeCell ref="T2:U2"/>
    <mergeCell ref="V2:W2"/>
    <mergeCell ref="X2:Z2"/>
    <mergeCell ref="AA2:AD2"/>
    <mergeCell ref="A4:A5"/>
    <mergeCell ref="B4:B5"/>
    <mergeCell ref="C4:C5"/>
    <mergeCell ref="D4:D5"/>
    <mergeCell ref="Q4:Q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2022-04-12T08:25:30Z</dcterms:created>
  <dcterms:modified xsi:type="dcterms:W3CDTF">2022-04-12T08:25:58Z</dcterms:modified>
</cp:coreProperties>
</file>